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xr:revisionPtr revIDLastSave="0" documentId="13_ncr:1_{CEC78AC7-7F04-4058-833F-B180A6C88558}" xr6:coauthVersionLast="47" xr6:coauthVersionMax="47" xr10:uidLastSave="{00000000-0000-0000-0000-000000000000}"/>
  <workbookProtection workbookAlgorithmName="SHA-512" workbookHashValue="eR/6/UwAq1rzF2YTBP+mbe10XyxVCPZkX2oQH1Z8f3VvbGNRI7Bhm93UvXG0yIP+ukUg1UzwsAmsY9Nrop0+gg==" workbookSaltValue="mJ+Yex7y1U0rGhGcaxXyCw==" workbookSpinCount="100000" lockStructure="1"/>
  <bookViews>
    <workbookView xWindow="-120" yWindow="-120" windowWidth="29040" windowHeight="15840" xr2:uid="{00000000-000D-0000-FFFF-FFFF00000000}"/>
  </bookViews>
  <sheets>
    <sheet name="Instructions" sheetId="21" r:id="rId1"/>
    <sheet name="Business &amp; Loan" sheetId="14" r:id="rId2"/>
    <sheet name="Owner Info" sheetId="15" r:id="rId3"/>
    <sheet name="PnL" sheetId="1" r:id="rId4"/>
    <sheet name="Liabilities" sheetId="3" r:id="rId5"/>
    <sheet name="Assets" sheetId="4" r:id="rId6"/>
    <sheet name="Opening Stock" sheetId="16" r:id="rId7"/>
    <sheet name="Optional Details" sheetId="6" r:id="rId8"/>
    <sheet name="Compare plans" sheetId="22" r:id="rId9"/>
  </sheets>
  <calcPr calcId="181029"/>
</workbook>
</file>

<file path=xl/calcChain.xml><?xml version="1.0" encoding="utf-8"?>
<calcChain xmlns="http://schemas.openxmlformats.org/spreadsheetml/2006/main">
  <c r="D17" i="4" l="1"/>
  <c r="C17" i="4"/>
  <c r="B3" i="15" l="1"/>
  <c r="I143" i="6" l="1"/>
  <c r="I142" i="6"/>
  <c r="I141" i="6"/>
  <c r="I140" i="6"/>
  <c r="I139" i="6"/>
  <c r="I144" i="6" l="1"/>
  <c r="I145" i="6" l="1"/>
  <c r="I146" i="6" l="1"/>
  <c r="I147" i="6" l="1"/>
  <c r="I148" i="6" l="1"/>
  <c r="D8" i="4" l="1"/>
  <c r="C8" i="4"/>
  <c r="C28" i="3" l="1"/>
  <c r="D28" i="3"/>
  <c r="B5" i="4" l="1"/>
  <c r="D23" i="4" l="1"/>
  <c r="C23" i="4"/>
  <c r="C18" i="3"/>
  <c r="D18" i="3"/>
  <c r="C10" i="3"/>
  <c r="D7" i="1"/>
  <c r="D12" i="1" s="1"/>
  <c r="C7" i="1"/>
  <c r="C12" i="1" s="1"/>
  <c r="D10" i="3" l="1"/>
  <c r="C165" i="6" l="1"/>
  <c r="C166" i="6"/>
  <c r="T4" i="15" l="1"/>
  <c r="I126" i="6" l="1"/>
  <c r="I125" i="6"/>
  <c r="I124" i="6"/>
  <c r="I123" i="6"/>
  <c r="I122" i="6"/>
  <c r="I121" i="6"/>
  <c r="I120" i="6"/>
  <c r="I119" i="6"/>
  <c r="I118" i="6"/>
  <c r="I117" i="6"/>
  <c r="C8" i="16" l="1"/>
  <c r="B3" i="16"/>
  <c r="M24" i="14" l="1"/>
  <c r="M25" i="14" s="1"/>
  <c r="M26" i="14" s="1"/>
  <c r="M27" i="14" s="1"/>
  <c r="M28" i="14" s="1"/>
  <c r="M29" i="14" s="1"/>
  <c r="M30" i="14" s="1"/>
  <c r="M31" i="14" s="1"/>
  <c r="M32" i="14" s="1"/>
  <c r="M33" i="14" s="1"/>
  <c r="M34" i="14" s="1"/>
  <c r="K21" i="15" l="1"/>
  <c r="H21" i="15"/>
  <c r="E21" i="15"/>
  <c r="B21" i="15"/>
  <c r="B19" i="15"/>
  <c r="C3" i="4" l="1"/>
  <c r="C3" i="3"/>
  <c r="D4" i="1"/>
  <c r="D3" i="4" l="1"/>
  <c r="D3" i="3"/>
  <c r="C32" i="4" l="1"/>
  <c r="D32" i="4"/>
  <c r="C34" i="4" l="1"/>
  <c r="D34" i="4"/>
  <c r="D30" i="3"/>
  <c r="C30" i="3"/>
</calcChain>
</file>

<file path=xl/sharedStrings.xml><?xml version="1.0" encoding="utf-8"?>
<sst xmlns="http://schemas.openxmlformats.org/spreadsheetml/2006/main" count="361" uniqueCount="266">
  <si>
    <t>Particulars</t>
  </si>
  <si>
    <t>Domestic Sales</t>
  </si>
  <si>
    <t>Export Sales</t>
  </si>
  <si>
    <t>Total Sales</t>
  </si>
  <si>
    <t>Closing Stock</t>
  </si>
  <si>
    <t>Year 1</t>
  </si>
  <si>
    <t>Year 2</t>
  </si>
  <si>
    <t>Year 3</t>
  </si>
  <si>
    <t>Year 4</t>
  </si>
  <si>
    <t>Year 5</t>
  </si>
  <si>
    <t>Year 6</t>
  </si>
  <si>
    <t>Total Revenue</t>
  </si>
  <si>
    <t>Liabilities / Sources of Funds</t>
  </si>
  <si>
    <t>Capital</t>
  </si>
  <si>
    <t>General reserve</t>
  </si>
  <si>
    <t>Revaluation Reserve</t>
  </si>
  <si>
    <t>Surplus (+) or deficit (-) in P &amp; L A/c</t>
  </si>
  <si>
    <t>Long term Deposits</t>
  </si>
  <si>
    <t>Other Long Term liabilities</t>
  </si>
  <si>
    <t>Sundry Trade Creditors - Import</t>
  </si>
  <si>
    <t>Provision for Taxation</t>
  </si>
  <si>
    <t>Other Statutory Liabilities (due within 1 year)</t>
  </si>
  <si>
    <t>Deposits</t>
  </si>
  <si>
    <t>Total Liabilities / Sources of Funds</t>
  </si>
  <si>
    <t>All other current liabilities and provisions</t>
  </si>
  <si>
    <t>Fixed Assets</t>
  </si>
  <si>
    <t>Net Block/WDV</t>
  </si>
  <si>
    <t>Investments in subsidiary / other affiliates</t>
  </si>
  <si>
    <t>Other Investments</t>
  </si>
  <si>
    <t>Other Non Current Assets</t>
  </si>
  <si>
    <t>Raw Material</t>
  </si>
  <si>
    <t>WIP</t>
  </si>
  <si>
    <t>Finished Goods</t>
  </si>
  <si>
    <t>Stores and Spares</t>
  </si>
  <si>
    <t>Current Assets</t>
  </si>
  <si>
    <t>Cash and bank balances</t>
  </si>
  <si>
    <t>Short Term Investments</t>
  </si>
  <si>
    <t>Sundry Debtors - Local</t>
  </si>
  <si>
    <t>Sundry Debtors - Export</t>
  </si>
  <si>
    <t>Advance Tax</t>
  </si>
  <si>
    <t>Loans and Advances</t>
  </si>
  <si>
    <t>Other Current Assets</t>
  </si>
  <si>
    <t>Total Assets</t>
  </si>
  <si>
    <t>Purchases of Consumable/Spares</t>
  </si>
  <si>
    <t>Power and Fuel</t>
  </si>
  <si>
    <t>non operating expenses</t>
  </si>
  <si>
    <t>provision for tax</t>
  </si>
  <si>
    <t>Purchases - Imported</t>
  </si>
  <si>
    <t>Advances from Customers,  Deposits from Dealers, etc</t>
  </si>
  <si>
    <t>Debentures / Preference Shares</t>
  </si>
  <si>
    <t>Other reserves</t>
  </si>
  <si>
    <t>Fixed Deposits, Mutual Funds, Shares, etc</t>
  </si>
  <si>
    <t>Intangible Assets (Goodwill, Patents, Software, etc.)</t>
  </si>
  <si>
    <t>Depreciation and Ammortisation for the year</t>
  </si>
  <si>
    <t>Depreciation</t>
  </si>
  <si>
    <t>Other Income - Interest, dividend, etc.(Non operating)</t>
  </si>
  <si>
    <t>Phone</t>
  </si>
  <si>
    <t>LLP</t>
  </si>
  <si>
    <t>Partnership</t>
  </si>
  <si>
    <t>Proprietorship</t>
  </si>
  <si>
    <t>Employee Costs</t>
  </si>
  <si>
    <t>Selling, general and other expenses</t>
  </si>
  <si>
    <t>Purchases - Local</t>
  </si>
  <si>
    <t>Manufacturing</t>
  </si>
  <si>
    <t>Trading</t>
  </si>
  <si>
    <t>Services</t>
  </si>
  <si>
    <t>Other Direct Expenses</t>
  </si>
  <si>
    <t>2021-22</t>
  </si>
  <si>
    <t>2022-23</t>
  </si>
  <si>
    <t>Estimated</t>
  </si>
  <si>
    <t>Actual</t>
  </si>
  <si>
    <t>Audited</t>
  </si>
  <si>
    <t>Provisional</t>
  </si>
  <si>
    <t>Year 7</t>
  </si>
  <si>
    <t>Own Capital</t>
  </si>
  <si>
    <t>2023-24</t>
  </si>
  <si>
    <t>Business Details</t>
  </si>
  <si>
    <t>Name of the firm</t>
  </si>
  <si>
    <t>Industry</t>
  </si>
  <si>
    <t>Type of entity</t>
  </si>
  <si>
    <t>Business Address</t>
  </si>
  <si>
    <t>City / Town / District</t>
  </si>
  <si>
    <t>Pincode</t>
  </si>
  <si>
    <t>Repayment time in years</t>
  </si>
  <si>
    <t>Nature of Business you are Doing</t>
  </si>
  <si>
    <t>Agriculture</t>
  </si>
  <si>
    <t>Working Capital Loan amount needed</t>
  </si>
  <si>
    <t>Loan interest rate</t>
  </si>
  <si>
    <t>Optional - More Owner's Details (Available in Premium Report Only)</t>
  </si>
  <si>
    <t>Loan Needed</t>
  </si>
  <si>
    <t>Term Loan amount needed</t>
  </si>
  <si>
    <t>Owner Details</t>
  </si>
  <si>
    <t>Gender</t>
  </si>
  <si>
    <t>Male</t>
  </si>
  <si>
    <t>Owner Educational Qualifications</t>
  </si>
  <si>
    <t>Work Experience</t>
  </si>
  <si>
    <t>3 -7 years</t>
  </si>
  <si>
    <t>Owner Address</t>
  </si>
  <si>
    <t>Number of Employees</t>
  </si>
  <si>
    <t>Mr</t>
  </si>
  <si>
    <t>Female</t>
  </si>
  <si>
    <t>Ms</t>
  </si>
  <si>
    <t>less than 1 year</t>
  </si>
  <si>
    <t>1 - 3 years</t>
  </si>
  <si>
    <t xml:space="preserve">Company </t>
  </si>
  <si>
    <t>3 &amp; Above</t>
  </si>
  <si>
    <t>7 years &amp; Above</t>
  </si>
  <si>
    <t>Other</t>
  </si>
  <si>
    <t>Additional Profile Note on Promoters</t>
  </si>
  <si>
    <t>Example</t>
  </si>
  <si>
    <t>Mr. A has strong experience in sales and business development. He has already founded 2 successful Businesses and in past has also worked with large MNC companies for many years</t>
  </si>
  <si>
    <t>Name</t>
  </si>
  <si>
    <t xml:space="preserve">Work Experience </t>
  </si>
  <si>
    <t>Please enter name of 3 main owner/director/partner here</t>
  </si>
  <si>
    <t>Moratorium Period (months)</t>
  </si>
  <si>
    <t>Add Term Loan - Available in Premium Report Only</t>
  </si>
  <si>
    <t>Enter Profit &amp; Loss Data</t>
  </si>
  <si>
    <t>Enter Balance Sheet Liabilities</t>
  </si>
  <si>
    <t>Enter Balance Sheet Assets</t>
  </si>
  <si>
    <t>Owner's Funds</t>
  </si>
  <si>
    <t>Current Liabilities</t>
  </si>
  <si>
    <t>Assets</t>
  </si>
  <si>
    <t>Opening Stock Values</t>
  </si>
  <si>
    <t xml:space="preserve">Finished Goods </t>
  </si>
  <si>
    <t>The below details are optional that our Software will automatically calculate for you. However, you can enter ANY of the below details if data is available, or to change the software calculated values</t>
  </si>
  <si>
    <t>Show Project Report Values in</t>
  </si>
  <si>
    <t>Lacs</t>
  </si>
  <si>
    <t>Projected Sales</t>
  </si>
  <si>
    <t>Projected Years</t>
  </si>
  <si>
    <t>Estimated Local Sales</t>
  </si>
  <si>
    <t>Estimated Export Sales</t>
  </si>
  <si>
    <t xml:space="preserve">Stock / Inventory </t>
  </si>
  <si>
    <t>Drawings / Dividend</t>
  </si>
  <si>
    <t>Owner's Capital</t>
  </si>
  <si>
    <t>if your TOL/TNW ratio is coming high than Bank Standards, then you can increase Own Capital amount to bring down the ratio</t>
  </si>
  <si>
    <t>Increase in Fixed Assets (Available in Premium Plans Only)</t>
  </si>
  <si>
    <t>Addition to Fixed Assets</t>
  </si>
  <si>
    <t>Sundry Creditors - Import</t>
  </si>
  <si>
    <t>Sundry Creditors - Local</t>
  </si>
  <si>
    <t>Debtors &amp; Creditors  (Available in Premium Plans Only)</t>
  </si>
  <si>
    <t>Note on Business</t>
  </si>
  <si>
    <t>Basic Plan</t>
  </si>
  <si>
    <t>Premium Plan</t>
  </si>
  <si>
    <t>Description</t>
  </si>
  <si>
    <t>Category</t>
  </si>
  <si>
    <t>Quantity</t>
  </si>
  <si>
    <t>Rate</t>
  </si>
  <si>
    <t>Amount</t>
  </si>
  <si>
    <t>Machinery &amp; Equipment</t>
  </si>
  <si>
    <t>Example: Storage Tanks - 1000 ltr Capacity</t>
  </si>
  <si>
    <t>Year 8</t>
  </si>
  <si>
    <t>Year 9</t>
  </si>
  <si>
    <t>Other operating / Business income</t>
  </si>
  <si>
    <t>2024-25</t>
  </si>
  <si>
    <t>Year 10</t>
  </si>
  <si>
    <t>Working Capital / CC/OD Loan from Applicant Bank</t>
  </si>
  <si>
    <t>Working Capital / CC/OD Loan from Other Banks</t>
  </si>
  <si>
    <t>Sundry Trade Creditors - Local</t>
  </si>
  <si>
    <t>Drawings / Dividend (paid or provided)</t>
  </si>
  <si>
    <t>Long term Loan (Applied / Proposed)</t>
  </si>
  <si>
    <t>Owner</t>
  </si>
  <si>
    <t>Partner</t>
  </si>
  <si>
    <t>Director</t>
  </si>
  <si>
    <t>Mission, Vision &amp; Values Statement (Available in Premium Plans only)</t>
  </si>
  <si>
    <t>Mission</t>
  </si>
  <si>
    <t>To become a market leader and provide unmatched value to both its Customers &amp; Employees</t>
  </si>
  <si>
    <t>Vision</t>
  </si>
  <si>
    <t>Make continuous improvements in existing processes, invest in innovation &amp; growth, and empower employees to act with ownership for the growth of the business</t>
  </si>
  <si>
    <t>Values</t>
  </si>
  <si>
    <t>1. Honour all Promises   2. Encourage Innovation
3. Promote Teamwork  4. Focus on Quality</t>
  </si>
  <si>
    <t>Company</t>
  </si>
  <si>
    <t>Long Term Liabilities</t>
  </si>
  <si>
    <t>Software will assume addition to fixed asset over the projected years. To change the software values, you can directly enter the yearwise Fixed Asset addition here, if needed.</t>
  </si>
  <si>
    <t>Addition During the Year</t>
  </si>
  <si>
    <t>Asset Purchase Details (Available in Premium Plans only)</t>
  </si>
  <si>
    <t>Stock/ Inventory Details (Available in Premium Plans only)</t>
  </si>
  <si>
    <t>Example: MS plates 1 mm</t>
  </si>
  <si>
    <t>Trading Stock</t>
  </si>
  <si>
    <t>Unit</t>
  </si>
  <si>
    <t>Kg</t>
  </si>
  <si>
    <t>Units</t>
  </si>
  <si>
    <t>Qty reqd per month</t>
  </si>
  <si>
    <t>Monthly Purchases</t>
  </si>
  <si>
    <t>Rate / Unit</t>
  </si>
  <si>
    <t>Target Market (Available in Premium Plans only)</t>
  </si>
  <si>
    <t>Enter the industries &amp; customers that you plan to sell products &amp; service to</t>
  </si>
  <si>
    <t>Share in Sales</t>
  </si>
  <si>
    <t>Target Customer description</t>
  </si>
  <si>
    <t>The business firm already has an existing customer base. We plan to first increase the sales volume with this base by providing better and more variety of products &amp; services</t>
  </si>
  <si>
    <t>There is demand of our products/services in the local market. We plan to reach these customers also as we are already a established business in the locality and it will be easy to gain trust of these potential customers</t>
  </si>
  <si>
    <t>Along with existing and local customer base, we plan promote our business online and create awareness and generate demand from other locations as well</t>
  </si>
  <si>
    <t>Sensitivity Analysis (Available in Premium Report Only)</t>
  </si>
  <si>
    <t xml:space="preserve">Choose the percentage value as suitable to your business and industry </t>
  </si>
  <si>
    <t>Effect on Profit if Sales are decreased by</t>
  </si>
  <si>
    <t>Effect on Profit if variable cost is increased by</t>
  </si>
  <si>
    <t>Effect on Profit if fixed cost is increased by</t>
  </si>
  <si>
    <t>Other Long Term Assets</t>
  </si>
  <si>
    <t>Asset 1</t>
  </si>
  <si>
    <t>Asset 2</t>
  </si>
  <si>
    <t>Asset 3</t>
  </si>
  <si>
    <t>Asset 4</t>
  </si>
  <si>
    <t>Asset 5</t>
  </si>
  <si>
    <t>Asset 6</t>
  </si>
  <si>
    <t>Asset 7</t>
  </si>
  <si>
    <t>Asset 8</t>
  </si>
  <si>
    <t>Asset 9</t>
  </si>
  <si>
    <t>Asset 10</t>
  </si>
  <si>
    <t>Stock 1</t>
  </si>
  <si>
    <t>Stock 2</t>
  </si>
  <si>
    <t>Stock 3</t>
  </si>
  <si>
    <t>Stock 4</t>
  </si>
  <si>
    <t>Stock 5</t>
  </si>
  <si>
    <t>Stock 6</t>
  </si>
  <si>
    <t>Stock 7</t>
  </si>
  <si>
    <t>Stock 8</t>
  </si>
  <si>
    <t>Stock 9</t>
  </si>
  <si>
    <t>Stock 10</t>
  </si>
  <si>
    <t xml:space="preserve">You can give details of the Assets to be purchased with the loan money. </t>
  </si>
  <si>
    <t xml:space="preserve">You can provide details of the type of stocks you require in your business (raw material, finished stock etc). </t>
  </si>
  <si>
    <t>Secured Loans- Other</t>
  </si>
  <si>
    <t xml:space="preserve">Unsecured Loans - Other </t>
  </si>
  <si>
    <t>If Year 1 &amp; 2 are past years, then this row will be zero.</t>
  </si>
  <si>
    <t>Interest &amp; Finance Costs</t>
  </si>
  <si>
    <t xml:space="preserve">M/s </t>
  </si>
  <si>
    <t>Snacks Making, Wholesale of Steel products, Etc</t>
  </si>
  <si>
    <t>Instructions</t>
  </si>
  <si>
    <t xml:space="preserve">fortriskconsulting.com - Project Report &amp; CMA Builder </t>
  </si>
  <si>
    <t>For Existing / Running Businesses</t>
  </si>
  <si>
    <t>Features</t>
  </si>
  <si>
    <t>Standard Report</t>
  </si>
  <si>
    <t>Premium Report</t>
  </si>
  <si>
    <t>Report Compare Chart</t>
  </si>
  <si>
    <t>Number of Pages</t>
  </si>
  <si>
    <t>22 pages</t>
  </si>
  <si>
    <t>13 pages</t>
  </si>
  <si>
    <t>Type of Loan</t>
  </si>
  <si>
    <t>Only Working Capital CC/OD Loan</t>
  </si>
  <si>
    <t>No. of Years Projections</t>
  </si>
  <si>
    <t>5 years fixed</t>
  </si>
  <si>
    <t>3-7 years</t>
  </si>
  <si>
    <t>Pricing</t>
  </si>
  <si>
    <t>Rs 1799 for 21 Days</t>
  </si>
  <si>
    <t>Rs 799 for 15 Days</t>
  </si>
  <si>
    <t>Both, Term Loan &amp; Working Capital CC/OD Loan</t>
  </si>
  <si>
    <t>Owner Drawings/ Dividend</t>
  </si>
  <si>
    <t>Debtors &amp; Creditors</t>
  </si>
  <si>
    <t>Drawings/ Dividend</t>
  </si>
  <si>
    <t>Increase in Fixed Assets</t>
  </si>
  <si>
    <t xml:space="preserve">Asset Purchase Details </t>
  </si>
  <si>
    <t xml:space="preserve">Stock/ Inventory Details </t>
  </si>
  <si>
    <t>Target Market Note</t>
  </si>
  <si>
    <t xml:space="preserve">Sensitivity Analysis </t>
  </si>
  <si>
    <t>Optional Project &amp; CMA Report Data</t>
  </si>
  <si>
    <t>Back</t>
  </si>
  <si>
    <t>Your Mission, Vision &amp; Values</t>
  </si>
  <si>
    <t>Fortrisk' Branding in Footer of the Report</t>
  </si>
  <si>
    <t>No</t>
  </si>
  <si>
    <t>Yes</t>
  </si>
  <si>
    <t>For Existing / Running Businesses  | मौजूदा व्यवसायों के लिए</t>
  </si>
  <si>
    <t>1. Enter data as per your Financial Statements / Estimates - Blue Color Cells Only
2. If any field is not applicable, leave it blank/zero
3. If your Financial Statements have more data items, then add up their value and enter the total amount in the appropriate field here
4. Some Input Cells are available for Premium Report only. Comparision of Standard and Premium report given in seperate sheet. You can also download free sample report of both categories
5. In 'Optional Details' Sheet is not compulsory to fill</t>
  </si>
  <si>
    <t>1. अपने वित्तीय विवरण/अनुमान के अनुसार डेटा दर्ज करें - केवल नीले रंग की Cells में 
2. यदि कोई फ़ील्ड लागू नहीं है, तो उसे खाली/शून्य छोड़ दें
3. यदि आपके वित्तीय विवरण में अधिक डेटा आइटम हैं, तो उनका मूल्य जोड़ें और कुल राशि यहां उपयुक्त फ़ील्ड में दर्ज करें
4. कुछ इनपुट सेल केवल प्रीमियम रिपोर्ट के लिए उपलब्ध हैं। Standard और Premium रिपोर्ट की तुलना अलग शीट में दी गई है। आप दोनों श्रेणियों की Free नमूना रिपोर्ट भी डाउनलोड कर सकते हैं
5. In 'Optional Details' शीट में भरना अनिवार्य नहीं है</t>
  </si>
  <si>
    <t>OR</t>
  </si>
  <si>
    <t>Example: Furniture Items for Shop</t>
  </si>
  <si>
    <t>Furniture &amp; Fixtures</t>
  </si>
  <si>
    <t>File Uploaded, Click Generate Report</t>
  </si>
  <si>
    <t>Example: Ready Made Garments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</si>
</sst>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0.00_);_(* \(#,##0.00\);_(* &quot;-&quot;??_);_(@_)"/>
    <numFmt numFmtId="166" formatCode="_ * #,##0_ ;_ * \-#,##0_ ;_ * &quot;-&quot;??_ ;_ @_ "/>
    <numFmt numFmtId="167" formatCode="_(* #,##0_);_(* \(#,##0\);_(* &quot;-&quot;??_);_(@_)"/>
    <numFmt numFmtId="168" formatCode="[$₹-4009]\ #,##0;[$₹-4009]\ \-#,##0"/>
  </numFmts>
  <fonts count="34" x14ac:knownFonts="1">
    <font>
      <sz val="11"/>
      <color theme="1"/>
      <name val="Calibri"/>
      <family val="2"/>
      <scheme val="minor"/>
    </font>
    <font>
      <sz val="11"/>
      <color theme="1"/>
      <name val="Calibri"/>
      <family val="2"/>
      <scheme val="minor"/>
    </font>
    <font>
      <sz val="12"/>
      <color theme="1"/>
      <name val="Tahoma"/>
      <family val="2"/>
    </font>
    <font>
      <sz val="18"/>
      <color theme="1"/>
      <name val="Trebuchet MS"/>
      <family val="2"/>
    </font>
    <font>
      <b/>
      <sz val="12"/>
      <color theme="1"/>
      <name val="Trebuchet MS"/>
      <family val="2"/>
    </font>
    <font>
      <sz val="12"/>
      <color theme="1"/>
      <name val="Trebuchet MS"/>
      <family val="2"/>
    </font>
    <font>
      <b/>
      <sz val="14"/>
      <color rgb="FFFF0000"/>
      <name val="Trebuchet MS"/>
      <family val="2"/>
    </font>
    <font>
      <b/>
      <u/>
      <sz val="12"/>
      <color theme="1"/>
      <name val="Trebuchet MS"/>
      <family val="2"/>
    </font>
    <font>
      <u/>
      <sz val="12"/>
      <color theme="1"/>
      <name val="Trebuchet MS"/>
      <family val="2"/>
    </font>
    <font>
      <sz val="11"/>
      <color theme="1"/>
      <name val="Trebuchet MS"/>
      <family val="2"/>
    </font>
    <font>
      <sz val="14"/>
      <color theme="1"/>
      <name val="Trebuchet MS"/>
      <family val="2"/>
    </font>
    <font>
      <b/>
      <sz val="11"/>
      <color theme="1"/>
      <name val="Trebuchet MS"/>
      <family val="2"/>
    </font>
    <font>
      <b/>
      <sz val="11"/>
      <name val="Trebuchet MS"/>
      <family val="2"/>
    </font>
    <font>
      <b/>
      <sz val="14"/>
      <color theme="0"/>
      <name val="Tahoma"/>
      <family val="2"/>
    </font>
    <font>
      <b/>
      <sz val="16"/>
      <color theme="0"/>
      <name val="Trebuchet MS"/>
      <family val="2"/>
    </font>
    <font>
      <sz val="11"/>
      <name val="Trebuchet MS"/>
      <family val="2"/>
    </font>
    <font>
      <b/>
      <sz val="12"/>
      <name val="Trebuchet MS"/>
      <family val="2"/>
    </font>
    <font>
      <b/>
      <u/>
      <sz val="11"/>
      <color theme="1"/>
      <name val="Trebuchet MS"/>
      <family val="2"/>
    </font>
    <font>
      <b/>
      <u/>
      <sz val="11"/>
      <name val="Trebuchet MS"/>
      <family val="2"/>
    </font>
    <font>
      <sz val="11"/>
      <color rgb="FF181818"/>
      <name val="Trebuchet MS"/>
      <family val="2"/>
    </font>
    <font>
      <b/>
      <sz val="11"/>
      <color rgb="FFFF0000"/>
      <name val="Trebuchet MS"/>
      <family val="2"/>
    </font>
    <font>
      <b/>
      <sz val="16"/>
      <color theme="1"/>
      <name val="Trebuchet MS"/>
      <family val="2"/>
    </font>
    <font>
      <b/>
      <sz val="14"/>
      <color theme="1"/>
      <name val="Trebuchet MS"/>
      <family val="2"/>
    </font>
    <font>
      <b/>
      <sz val="14"/>
      <name val="Trebuchet MS"/>
      <family val="2"/>
    </font>
    <font>
      <b/>
      <sz val="16"/>
      <color rgb="FFFF0000"/>
      <name val="Trebuchet MS"/>
      <family val="2"/>
    </font>
    <font>
      <b/>
      <sz val="18"/>
      <color theme="0"/>
      <name val="Trebuchet MS"/>
      <family val="2"/>
    </font>
    <font>
      <u/>
      <sz val="11"/>
      <color theme="10"/>
      <name val="Calibri"/>
      <family val="2"/>
      <scheme val="minor"/>
    </font>
    <font>
      <u/>
      <sz val="11"/>
      <color theme="10"/>
      <name val="Trebuchet MS"/>
      <family val="2"/>
    </font>
    <font>
      <u/>
      <sz val="11"/>
      <name val="Trebuchet MS"/>
      <family val="2"/>
    </font>
    <font>
      <sz val="12"/>
      <name val="Trebuchet MS"/>
      <family val="2"/>
    </font>
    <font>
      <sz val="16"/>
      <color rgb="FFFF0000"/>
      <name val="Tahoma"/>
      <family val="2"/>
    </font>
    <font>
      <sz val="18"/>
      <name val="Tahoma"/>
      <family val="2"/>
    </font>
    <font>
      <sz val="20"/>
      <color theme="1"/>
      <name val="Tahoma"/>
      <family val="2"/>
    </font>
    <font>
      <b/>
      <sz val="18"/>
      <color theme="1"/>
      <name val="Trebuchet MS"/>
      <family val="2"/>
    </font>
  </fonts>
  <fills count="10">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A9E8F7"/>
        <bgColor indexed="64"/>
      </patternFill>
    </fill>
    <fill>
      <patternFill patternType="solid">
        <fgColor theme="0"/>
        <bgColor indexed="64"/>
      </patternFill>
    </fill>
    <fill>
      <patternFill patternType="solid">
        <fgColor rgb="FF0070C0"/>
        <bgColor indexed="64"/>
      </patternFill>
    </fill>
    <fill>
      <gradientFill type="path" left="0.5" right="0.5" top="0.5" bottom="0.5">
        <stop position="0">
          <color theme="0"/>
        </stop>
        <stop position="1">
          <color rgb="FFFFFFCC"/>
        </stop>
      </gradient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style="thin">
        <color theme="0"/>
      </top>
      <bottom style="thin">
        <color theme="0"/>
      </bottom>
      <diagonal/>
    </border>
    <border>
      <left style="thick">
        <color theme="9" tint="0.79998168889431442"/>
      </left>
      <right style="thick">
        <color theme="9" tint="0.39994506668294322"/>
      </right>
      <top style="thick">
        <color theme="9" tint="0.79998168889431442"/>
      </top>
      <bottom style="thick">
        <color theme="9" tint="0.39994506668294322"/>
      </bottom>
      <diagonal/>
    </border>
    <border>
      <left style="thick">
        <color theme="9" tint="0.79998168889431442"/>
      </left>
      <right/>
      <top style="thick">
        <color theme="9" tint="0.79998168889431442"/>
      </top>
      <bottom style="thick">
        <color theme="9" tint="0.39994506668294322"/>
      </bottom>
      <diagonal/>
    </border>
    <border>
      <left/>
      <right style="thick">
        <color theme="9" tint="0.39994506668294322"/>
      </right>
      <top style="thick">
        <color theme="9" tint="0.79998168889431442"/>
      </top>
      <bottom style="thick">
        <color theme="9" tint="0.39994506668294322"/>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6" fillId="0" borderId="0" applyNumberFormat="0" applyFill="0" applyBorder="0" applyAlignment="0" applyProtection="0"/>
    <xf numFmtId="0" fontId="28" fillId="8" borderId="1">
      <alignment horizontal="center"/>
    </xf>
  </cellStyleXfs>
  <cellXfs count="174">
    <xf numFmtId="0" fontId="0" fillId="0" borderId="0" xfId="0"/>
    <xf numFmtId="0" fontId="4" fillId="0" borderId="0" xfId="0" applyFont="1" applyAlignment="1">
      <alignment wrapText="1"/>
    </xf>
    <xf numFmtId="0" fontId="4" fillId="0" borderId="0" xfId="0" applyFont="1" applyAlignment="1">
      <alignment vertical="top" wrapText="1"/>
    </xf>
    <xf numFmtId="0" fontId="6" fillId="4" borderId="0" xfId="0" applyFont="1" applyFill="1"/>
    <xf numFmtId="0" fontId="7" fillId="0" borderId="0" xfId="0" applyFont="1" applyAlignment="1">
      <alignment wrapText="1"/>
    </xf>
    <xf numFmtId="0" fontId="0" fillId="4" borderId="0" xfId="0" applyFill="1"/>
    <xf numFmtId="0" fontId="5" fillId="0" borderId="0" xfId="0" applyFont="1"/>
    <xf numFmtId="0" fontId="5" fillId="0" borderId="0" xfId="0" applyFont="1" applyAlignment="1">
      <alignment wrapText="1"/>
    </xf>
    <xf numFmtId="0" fontId="9" fillId="0" borderId="0" xfId="0" applyFont="1"/>
    <xf numFmtId="0" fontId="9" fillId="4" borderId="0" xfId="0" applyFont="1" applyFill="1"/>
    <xf numFmtId="0" fontId="0" fillId="0" borderId="0" xfId="0" applyAlignment="1">
      <alignment vertical="top"/>
    </xf>
    <xf numFmtId="0" fontId="5"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vertical="top" wrapText="1"/>
    </xf>
    <xf numFmtId="0" fontId="4" fillId="0" borderId="0" xfId="0" applyFont="1"/>
    <xf numFmtId="0" fontId="4" fillId="0" borderId="0" xfId="0" applyFont="1" applyAlignment="1">
      <alignment vertical="top"/>
    </xf>
    <xf numFmtId="0" fontId="9" fillId="0" borderId="0" xfId="0" applyFont="1" applyAlignment="1">
      <alignment horizontal="right"/>
    </xf>
    <xf numFmtId="0" fontId="19" fillId="0" borderId="0" xfId="0" applyFont="1"/>
    <xf numFmtId="0" fontId="0" fillId="6" borderId="0" xfId="0" applyFill="1"/>
    <xf numFmtId="0" fontId="9" fillId="6" borderId="0" xfId="0" applyFont="1" applyFill="1"/>
    <xf numFmtId="49" fontId="4" fillId="6" borderId="0" xfId="1" applyNumberFormat="1" applyFont="1" applyFill="1" applyBorder="1" applyAlignment="1">
      <alignment vertical="top" wrapText="1"/>
    </xf>
    <xf numFmtId="0" fontId="11" fillId="0" borderId="0" xfId="0" applyFont="1" applyAlignment="1">
      <alignment vertical="top" wrapText="1"/>
    </xf>
    <xf numFmtId="49" fontId="5" fillId="6" borderId="0" xfId="1" applyNumberFormat="1" applyFont="1" applyFill="1" applyBorder="1" applyAlignment="1">
      <alignment vertical="center" wrapText="1"/>
    </xf>
    <xf numFmtId="49" fontId="5" fillId="6" borderId="0" xfId="1" applyNumberFormat="1" applyFont="1" applyFill="1" applyBorder="1" applyAlignment="1">
      <alignment vertical="top" wrapText="1"/>
    </xf>
    <xf numFmtId="0" fontId="9" fillId="0" borderId="0" xfId="0" applyFont="1" applyAlignment="1">
      <alignment vertical="top"/>
    </xf>
    <xf numFmtId="49" fontId="4" fillId="6" borderId="1" xfId="1" applyNumberFormat="1" applyFont="1" applyFill="1" applyBorder="1" applyAlignment="1">
      <alignment vertical="top" wrapText="1"/>
    </xf>
    <xf numFmtId="49" fontId="5" fillId="6" borderId="1" xfId="1" applyNumberFormat="1" applyFont="1" applyFill="1" applyBorder="1" applyAlignment="1">
      <alignment vertical="center" wrapText="1"/>
    </xf>
    <xf numFmtId="49" fontId="5" fillId="6" borderId="1" xfId="1" applyNumberFormat="1" applyFont="1" applyFill="1" applyBorder="1" applyAlignment="1">
      <alignment vertical="top" wrapText="1"/>
    </xf>
    <xf numFmtId="0" fontId="9" fillId="6" borderId="0" xfId="0" applyFont="1" applyFill="1" applyAlignment="1">
      <alignment horizontal="center"/>
    </xf>
    <xf numFmtId="49" fontId="4" fillId="6" borderId="1" xfId="1" applyNumberFormat="1" applyFont="1" applyFill="1" applyBorder="1" applyAlignment="1">
      <alignment horizontal="center" vertical="top" wrapText="1"/>
    </xf>
    <xf numFmtId="0" fontId="5" fillId="6" borderId="1" xfId="1" applyNumberFormat="1" applyFont="1" applyFill="1" applyBorder="1" applyAlignment="1">
      <alignment horizontal="center" vertical="center" wrapText="1"/>
    </xf>
    <xf numFmtId="0" fontId="5" fillId="6" borderId="1" xfId="1" applyNumberFormat="1" applyFont="1" applyFill="1" applyBorder="1" applyAlignment="1">
      <alignment horizontal="center" vertical="top" wrapText="1"/>
    </xf>
    <xf numFmtId="0" fontId="9" fillId="0" borderId="0" xfId="0" applyFont="1" applyAlignment="1">
      <alignment horizontal="center"/>
    </xf>
    <xf numFmtId="49" fontId="5" fillId="6" borderId="1" xfId="1" quotePrefix="1" applyNumberFormat="1" applyFont="1" applyFill="1" applyBorder="1" applyAlignment="1">
      <alignment vertical="center" wrapText="1"/>
    </xf>
    <xf numFmtId="0" fontId="8" fillId="0" borderId="12" xfId="0" applyFont="1" applyBorder="1" applyAlignment="1">
      <alignment horizontal="left" wrapText="1"/>
    </xf>
    <xf numFmtId="0" fontId="5" fillId="0" borderId="11" xfId="0" applyFont="1" applyBorder="1" applyAlignment="1">
      <alignment horizontal="left" wrapText="1"/>
    </xf>
    <xf numFmtId="0" fontId="5" fillId="3" borderId="2" xfId="0" applyFont="1" applyFill="1" applyBorder="1" applyProtection="1">
      <protection locked="0" hidden="1"/>
    </xf>
    <xf numFmtId="0" fontId="5" fillId="3" borderId="2" xfId="0" applyFont="1" applyFill="1" applyBorder="1" applyAlignment="1" applyProtection="1">
      <alignment wrapText="1"/>
      <protection locked="0" hidden="1"/>
    </xf>
    <xf numFmtId="0" fontId="5" fillId="3" borderId="2" xfId="0" applyFont="1" applyFill="1" applyBorder="1" applyAlignment="1" applyProtection="1">
      <alignment horizontal="left" wrapText="1"/>
      <protection locked="0" hidden="1"/>
    </xf>
    <xf numFmtId="0" fontId="5" fillId="3" borderId="2" xfId="0" applyFont="1" applyFill="1" applyBorder="1" applyAlignment="1" applyProtection="1">
      <alignment horizontal="left"/>
      <protection locked="0" hidden="1"/>
    </xf>
    <xf numFmtId="166" fontId="5" fillId="3" borderId="2" xfId="1" applyNumberFormat="1" applyFont="1" applyFill="1" applyBorder="1" applyAlignment="1" applyProtection="1">
      <alignment horizontal="left" wrapText="1"/>
      <protection locked="0" hidden="1"/>
    </xf>
    <xf numFmtId="10" fontId="5" fillId="3" borderId="2" xfId="2" applyNumberFormat="1" applyFont="1" applyFill="1" applyBorder="1" applyAlignment="1" applyProtection="1">
      <alignment horizontal="left" wrapText="1"/>
      <protection locked="0" hidden="1"/>
    </xf>
    <xf numFmtId="166" fontId="5" fillId="5" borderId="2" xfId="1" applyNumberFormat="1" applyFont="1" applyFill="1" applyBorder="1" applyAlignment="1" applyProtection="1">
      <alignment horizontal="left" wrapText="1"/>
      <protection locked="0" hidden="1"/>
    </xf>
    <xf numFmtId="10" fontId="5" fillId="5" borderId="2" xfId="2" applyNumberFormat="1" applyFont="1" applyFill="1" applyBorder="1" applyAlignment="1" applyProtection="1">
      <alignment horizontal="left" wrapText="1"/>
      <protection locked="0" hidden="1"/>
    </xf>
    <xf numFmtId="0" fontId="5" fillId="5" borderId="2" xfId="0" applyFont="1" applyFill="1" applyBorder="1" applyAlignment="1" applyProtection="1">
      <alignment horizontal="left" wrapText="1"/>
      <protection locked="0" hidden="1"/>
    </xf>
    <xf numFmtId="0" fontId="9" fillId="3" borderId="0" xfId="0" applyFont="1" applyFill="1" applyProtection="1">
      <protection locked="0" hidden="1"/>
    </xf>
    <xf numFmtId="0" fontId="5" fillId="3" borderId="0" xfId="0" applyFont="1" applyFill="1" applyAlignment="1" applyProtection="1">
      <alignment wrapText="1"/>
      <protection locked="0" hidden="1"/>
    </xf>
    <xf numFmtId="0" fontId="5" fillId="3" borderId="14" xfId="0" applyFont="1" applyFill="1" applyBorder="1" applyAlignment="1" applyProtection="1">
      <alignment horizontal="left"/>
      <protection locked="0" hidden="1"/>
    </xf>
    <xf numFmtId="0" fontId="9" fillId="5" borderId="0" xfId="0" applyFont="1" applyFill="1" applyAlignment="1" applyProtection="1">
      <alignment vertical="top"/>
      <protection locked="0" hidden="1"/>
    </xf>
    <xf numFmtId="0" fontId="5" fillId="5" borderId="2" xfId="0" applyFont="1" applyFill="1" applyBorder="1" applyAlignment="1" applyProtection="1">
      <alignment wrapText="1"/>
      <protection locked="0" hidden="1"/>
    </xf>
    <xf numFmtId="166" fontId="9" fillId="0" borderId="0" xfId="1" applyNumberFormat="1" applyFont="1" applyProtection="1">
      <protection hidden="1"/>
    </xf>
    <xf numFmtId="0" fontId="9" fillId="0" borderId="0" xfId="0" applyFont="1" applyProtection="1">
      <protection hidden="1"/>
    </xf>
    <xf numFmtId="0" fontId="5" fillId="0" borderId="0" xfId="0" applyFont="1" applyProtection="1">
      <protection hidden="1"/>
    </xf>
    <xf numFmtId="166" fontId="9" fillId="0" borderId="0" xfId="1" applyNumberFormat="1" applyFont="1" applyFill="1" applyProtection="1">
      <protection hidden="1"/>
    </xf>
    <xf numFmtId="15" fontId="9" fillId="0" borderId="0" xfId="0" applyNumberFormat="1" applyFont="1" applyProtection="1">
      <protection hidden="1"/>
    </xf>
    <xf numFmtId="0" fontId="4" fillId="0" borderId="0" xfId="0" applyFont="1" applyAlignment="1" applyProtection="1">
      <alignment wrapText="1"/>
      <protection hidden="1"/>
    </xf>
    <xf numFmtId="15" fontId="16" fillId="0" borderId="2" xfId="0" applyNumberFormat="1" applyFont="1" applyBorder="1" applyAlignment="1" applyProtection="1">
      <alignment horizontal="center" vertical="center"/>
      <protection hidden="1"/>
    </xf>
    <xf numFmtId="166" fontId="11" fillId="0" borderId="0" xfId="1" applyNumberFormat="1" applyFont="1" applyFill="1" applyBorder="1" applyAlignment="1" applyProtection="1">
      <alignment wrapText="1"/>
      <protection hidden="1"/>
    </xf>
    <xf numFmtId="166" fontId="11" fillId="0" borderId="0" xfId="1" applyNumberFormat="1" applyFont="1" applyFill="1" applyBorder="1" applyAlignment="1" applyProtection="1">
      <protection hidden="1"/>
    </xf>
    <xf numFmtId="0" fontId="9" fillId="0" borderId="0" xfId="0" applyFont="1" applyAlignment="1" applyProtection="1">
      <alignment wrapText="1"/>
      <protection hidden="1"/>
    </xf>
    <xf numFmtId="166" fontId="9" fillId="0" borderId="0" xfId="0" applyNumberFormat="1" applyFont="1" applyProtection="1">
      <protection hidden="1"/>
    </xf>
    <xf numFmtId="166" fontId="9" fillId="0" borderId="0" xfId="1" applyNumberFormat="1" applyFont="1" applyFill="1" applyBorder="1" applyAlignment="1" applyProtection="1">
      <alignment horizontal="right" wrapText="1"/>
      <protection hidden="1"/>
    </xf>
    <xf numFmtId="164" fontId="9" fillId="0" borderId="0" xfId="1" applyFont="1" applyFill="1" applyProtection="1">
      <protection hidden="1"/>
    </xf>
    <xf numFmtId="168" fontId="9" fillId="0" borderId="0" xfId="1" applyNumberFormat="1" applyFont="1" applyBorder="1" applyProtection="1">
      <protection hidden="1"/>
    </xf>
    <xf numFmtId="166" fontId="11" fillId="0" borderId="0" xfId="1" applyNumberFormat="1" applyFont="1" applyProtection="1">
      <protection hidden="1"/>
    </xf>
    <xf numFmtId="166" fontId="11" fillId="0" borderId="0" xfId="1" applyNumberFormat="1" applyFont="1" applyFill="1" applyProtection="1">
      <protection hidden="1"/>
    </xf>
    <xf numFmtId="166" fontId="11" fillId="0" borderId="0" xfId="1" applyNumberFormat="1" applyFont="1" applyFill="1" applyBorder="1" applyAlignment="1" applyProtection="1">
      <alignment horizontal="right" wrapText="1"/>
      <protection hidden="1"/>
    </xf>
    <xf numFmtId="164" fontId="9" fillId="0" borderId="0" xfId="0" applyNumberFormat="1" applyFont="1" applyProtection="1">
      <protection hidden="1"/>
    </xf>
    <xf numFmtId="0" fontId="19" fillId="0" borderId="0" xfId="0" applyFont="1" applyAlignment="1" applyProtection="1">
      <alignment vertical="top" wrapText="1"/>
      <protection hidden="1"/>
    </xf>
    <xf numFmtId="0" fontId="11" fillId="0" borderId="3" xfId="0" applyFont="1" applyBorder="1" applyAlignment="1" applyProtection="1">
      <alignment wrapText="1"/>
      <protection hidden="1"/>
    </xf>
    <xf numFmtId="168" fontId="9" fillId="0" borderId="3" xfId="1" applyNumberFormat="1" applyFont="1" applyBorder="1" applyProtection="1">
      <protection hidden="1"/>
    </xf>
    <xf numFmtId="166" fontId="11" fillId="0" borderId="0" xfId="1" applyNumberFormat="1" applyFont="1" applyBorder="1" applyAlignment="1" applyProtection="1">
      <alignment wrapText="1"/>
      <protection hidden="1"/>
    </xf>
    <xf numFmtId="166" fontId="9" fillId="0" borderId="2" xfId="1" applyNumberFormat="1" applyFont="1" applyBorder="1" applyProtection="1">
      <protection hidden="1"/>
    </xf>
    <xf numFmtId="166" fontId="11" fillId="0" borderId="0" xfId="1" applyNumberFormat="1" applyFont="1" applyBorder="1" applyAlignment="1" applyProtection="1">
      <alignment horizontal="right" wrapText="1"/>
      <protection hidden="1"/>
    </xf>
    <xf numFmtId="166" fontId="9" fillId="0" borderId="0" xfId="1" applyNumberFormat="1" applyFont="1" applyBorder="1" applyAlignment="1" applyProtection="1">
      <alignment wrapText="1"/>
      <protection hidden="1"/>
    </xf>
    <xf numFmtId="166" fontId="9" fillId="0" borderId="0" xfId="1" applyNumberFormat="1" applyFont="1" applyFill="1" applyBorder="1" applyAlignment="1" applyProtection="1">
      <alignment wrapText="1"/>
      <protection hidden="1"/>
    </xf>
    <xf numFmtId="166" fontId="4" fillId="3" borderId="11" xfId="1" applyNumberFormat="1" applyFont="1" applyFill="1" applyBorder="1" applyProtection="1">
      <protection locked="0" hidden="1"/>
    </xf>
    <xf numFmtId="166" fontId="4" fillId="3" borderId="5" xfId="1" applyNumberFormat="1" applyFont="1" applyFill="1" applyBorder="1" applyProtection="1">
      <protection locked="0" hidden="1"/>
    </xf>
    <xf numFmtId="166" fontId="4" fillId="3" borderId="9" xfId="1" applyNumberFormat="1" applyFont="1" applyFill="1" applyBorder="1" applyAlignment="1" applyProtection="1">
      <alignment wrapText="1"/>
      <protection locked="0" hidden="1"/>
    </xf>
    <xf numFmtId="168" fontId="9" fillId="3" borderId="9" xfId="1" applyNumberFormat="1" applyFont="1" applyFill="1" applyBorder="1" applyProtection="1">
      <protection locked="0" hidden="1"/>
    </xf>
    <xf numFmtId="168" fontId="9" fillId="3" borderId="2" xfId="1" applyNumberFormat="1" applyFont="1" applyFill="1" applyBorder="1" applyProtection="1">
      <protection locked="0" hidden="1"/>
    </xf>
    <xf numFmtId="168" fontId="9" fillId="3" borderId="5" xfId="1" applyNumberFormat="1" applyFont="1" applyFill="1" applyBorder="1" applyProtection="1">
      <protection locked="0" hidden="1"/>
    </xf>
    <xf numFmtId="168" fontId="9" fillId="3" borderId="7" xfId="1" applyNumberFormat="1" applyFont="1" applyFill="1" applyBorder="1" applyProtection="1">
      <protection locked="0" hidden="1"/>
    </xf>
    <xf numFmtId="168" fontId="9" fillId="3" borderId="8" xfId="1" applyNumberFormat="1" applyFont="1" applyFill="1" applyBorder="1" applyProtection="1">
      <protection locked="0" hidden="1"/>
    </xf>
    <xf numFmtId="168" fontId="9" fillId="3" borderId="6" xfId="1" applyNumberFormat="1" applyFont="1" applyFill="1" applyBorder="1" applyProtection="1">
      <protection locked="0" hidden="1"/>
    </xf>
    <xf numFmtId="168" fontId="9" fillId="3" borderId="10" xfId="1" applyNumberFormat="1" applyFont="1" applyFill="1" applyBorder="1" applyProtection="1">
      <protection locked="0" hidden="1"/>
    </xf>
    <xf numFmtId="168" fontId="9" fillId="3" borderId="4" xfId="1" applyNumberFormat="1" applyFont="1" applyFill="1" applyBorder="1" applyProtection="1">
      <protection locked="0" hidden="1"/>
    </xf>
    <xf numFmtId="0" fontId="14" fillId="0" borderId="0" xfId="0" applyFont="1" applyProtection="1">
      <protection hidden="1"/>
    </xf>
    <xf numFmtId="0" fontId="13" fillId="0" borderId="0" xfId="0" applyFont="1" applyAlignment="1" applyProtection="1">
      <alignment horizontal="center" vertical="center" wrapText="1"/>
      <protection hidden="1"/>
    </xf>
    <xf numFmtId="166" fontId="4" fillId="0" borderId="0" xfId="1" applyNumberFormat="1" applyFont="1" applyFill="1" applyBorder="1" applyAlignment="1" applyProtection="1">
      <alignment wrapText="1"/>
      <protection hidden="1"/>
    </xf>
    <xf numFmtId="0" fontId="17" fillId="0" borderId="0" xfId="0" applyFont="1" applyProtection="1">
      <protection hidden="1"/>
    </xf>
    <xf numFmtId="166" fontId="9" fillId="0" borderId="0" xfId="1" applyNumberFormat="1" applyFont="1" applyBorder="1" applyAlignment="1" applyProtection="1">
      <protection hidden="1"/>
    </xf>
    <xf numFmtId="166" fontId="9" fillId="0" borderId="0" xfId="1" applyNumberFormat="1" applyFont="1" applyFill="1" applyBorder="1" applyAlignment="1" applyProtection="1">
      <protection hidden="1"/>
    </xf>
    <xf numFmtId="0" fontId="15" fillId="0" borderId="0" xfId="0" applyFont="1" applyAlignment="1" applyProtection="1">
      <alignment wrapText="1"/>
      <protection hidden="1"/>
    </xf>
    <xf numFmtId="166" fontId="11" fillId="0" borderId="0" xfId="1" applyNumberFormat="1" applyFont="1" applyBorder="1" applyAlignment="1" applyProtection="1">
      <protection hidden="1"/>
    </xf>
    <xf numFmtId="0" fontId="18" fillId="0" borderId="0" xfId="0" applyFont="1" applyAlignment="1" applyProtection="1">
      <alignment wrapText="1"/>
      <protection hidden="1"/>
    </xf>
    <xf numFmtId="0" fontId="12" fillId="0" borderId="0" xfId="0" applyFont="1" applyAlignment="1" applyProtection="1">
      <alignment wrapText="1"/>
      <protection hidden="1"/>
    </xf>
    <xf numFmtId="168" fontId="11" fillId="0" borderId="0" xfId="1" applyNumberFormat="1" applyFont="1" applyBorder="1" applyAlignment="1" applyProtection="1">
      <protection hidden="1"/>
    </xf>
    <xf numFmtId="0" fontId="11" fillId="0" borderId="0" xfId="0" applyFont="1" applyProtection="1">
      <protection hidden="1"/>
    </xf>
    <xf numFmtId="168" fontId="9" fillId="3" borderId="2" xfId="1" applyNumberFormat="1" applyFont="1" applyFill="1" applyBorder="1" applyAlignment="1" applyProtection="1">
      <protection locked="0" hidden="1"/>
    </xf>
    <xf numFmtId="168" fontId="9" fillId="3" borderId="12" xfId="1" applyNumberFormat="1" applyFont="1" applyFill="1" applyBorder="1" applyAlignment="1" applyProtection="1">
      <protection locked="0" hidden="1"/>
    </xf>
    <xf numFmtId="168" fontId="9" fillId="5" borderId="2" xfId="1" applyNumberFormat="1" applyFont="1" applyFill="1" applyBorder="1" applyAlignment="1" applyProtection="1">
      <protection locked="0" hidden="1"/>
    </xf>
    <xf numFmtId="0" fontId="4" fillId="0" borderId="0" xfId="0" applyFont="1" applyAlignment="1" applyProtection="1">
      <alignment horizontal="center" vertical="center" wrapText="1"/>
      <protection hidden="1"/>
    </xf>
    <xf numFmtId="0" fontId="18" fillId="0" borderId="0" xfId="0" applyFont="1" applyAlignment="1" applyProtection="1">
      <alignment horizontal="left" wrapText="1"/>
      <protection hidden="1"/>
    </xf>
    <xf numFmtId="166" fontId="9" fillId="0" borderId="0" xfId="1" applyNumberFormat="1" applyFont="1" applyAlignment="1" applyProtection="1">
      <protection hidden="1"/>
    </xf>
    <xf numFmtId="0" fontId="15" fillId="0" borderId="0" xfId="0" applyFont="1" applyAlignment="1" applyProtection="1">
      <alignment horizontal="left" wrapText="1"/>
      <protection hidden="1"/>
    </xf>
    <xf numFmtId="166" fontId="11" fillId="0" borderId="0" xfId="1" applyNumberFormat="1" applyFont="1" applyAlignment="1" applyProtection="1">
      <protection hidden="1"/>
    </xf>
    <xf numFmtId="168" fontId="11" fillId="0" borderId="0" xfId="1" applyNumberFormat="1" applyFont="1" applyAlignment="1" applyProtection="1">
      <protection hidden="1"/>
    </xf>
    <xf numFmtId="0" fontId="11" fillId="0" borderId="0" xfId="0" applyFont="1" applyAlignment="1" applyProtection="1">
      <alignment horizontal="left" vertical="center"/>
      <protection hidden="1"/>
    </xf>
    <xf numFmtId="0" fontId="15" fillId="0" borderId="0" xfId="0" applyFont="1" applyAlignment="1" applyProtection="1">
      <alignment horizontal="left" vertical="center"/>
      <protection hidden="1"/>
    </xf>
    <xf numFmtId="168" fontId="11" fillId="0" borderId="0" xfId="0" applyNumberFormat="1" applyFont="1" applyProtection="1">
      <protection hidden="1"/>
    </xf>
    <xf numFmtId="167" fontId="9" fillId="0" borderId="0" xfId="3" applyNumberFormat="1" applyFont="1" applyProtection="1">
      <protection hidden="1"/>
    </xf>
    <xf numFmtId="0" fontId="11" fillId="0" borderId="0" xfId="0" applyFont="1" applyAlignment="1" applyProtection="1">
      <alignment horizontal="left" vertical="top"/>
      <protection hidden="1"/>
    </xf>
    <xf numFmtId="0" fontId="9" fillId="0" borderId="0" xfId="0" applyFont="1" applyAlignment="1" applyProtection="1">
      <alignment horizontal="center" vertical="top" wrapText="1"/>
      <protection hidden="1"/>
    </xf>
    <xf numFmtId="0" fontId="29" fillId="9" borderId="15" xfId="5" applyFont="1" applyFill="1" applyBorder="1" applyAlignment="1" applyProtection="1">
      <alignment horizontal="center"/>
      <protection hidden="1"/>
    </xf>
    <xf numFmtId="0" fontId="5" fillId="0" borderId="0" xfId="0" applyFont="1" applyAlignment="1" applyProtection="1">
      <alignment horizontal="center"/>
      <protection hidden="1"/>
    </xf>
    <xf numFmtId="0" fontId="29" fillId="0" borderId="0" xfId="5" applyFont="1" applyFill="1" applyBorder="1" applyAlignment="1" applyProtection="1">
      <alignment vertical="center"/>
      <protection hidden="1"/>
    </xf>
    <xf numFmtId="0" fontId="5" fillId="0" borderId="0" xfId="0" applyFont="1" applyAlignment="1" applyProtection="1">
      <alignment wrapText="1"/>
      <protection hidden="1"/>
    </xf>
    <xf numFmtId="0" fontId="29" fillId="9" borderId="15" xfId="5" applyFont="1" applyFill="1" applyBorder="1" applyAlignment="1" applyProtection="1">
      <alignment horizontal="center" wrapText="1"/>
      <protection hidden="1"/>
    </xf>
    <xf numFmtId="0" fontId="29" fillId="0" borderId="0" xfId="5" applyFont="1" applyFill="1" applyBorder="1" applyAlignment="1" applyProtection="1">
      <alignment vertical="center" wrapText="1"/>
      <protection hidden="1"/>
    </xf>
    <xf numFmtId="0" fontId="11" fillId="0" borderId="0" xfId="0" applyFont="1" applyAlignment="1" applyProtection="1">
      <alignment wrapText="1"/>
      <protection hidden="1"/>
    </xf>
    <xf numFmtId="0" fontId="27" fillId="0" borderId="0" xfId="5" applyFont="1" applyAlignment="1" applyProtection="1">
      <alignment horizontal="center"/>
      <protection hidden="1"/>
    </xf>
    <xf numFmtId="0" fontId="11" fillId="0" borderId="0" xfId="0" applyFont="1" applyAlignment="1" applyProtection="1">
      <alignment horizontal="left"/>
      <protection hidden="1"/>
    </xf>
    <xf numFmtId="166" fontId="9" fillId="0" borderId="0" xfId="1" applyNumberFormat="1" applyFont="1" applyAlignment="1" applyProtection="1">
      <alignment shrinkToFit="1"/>
      <protection hidden="1"/>
    </xf>
    <xf numFmtId="0" fontId="11" fillId="0" borderId="0" xfId="0" applyFont="1" applyAlignment="1" applyProtection="1">
      <alignment horizontal="left" wrapText="1"/>
      <protection hidden="1"/>
    </xf>
    <xf numFmtId="0" fontId="9" fillId="0" borderId="10" xfId="0" applyFont="1" applyBorder="1" applyProtection="1">
      <protection hidden="1"/>
    </xf>
    <xf numFmtId="0" fontId="9" fillId="0" borderId="9" xfId="0" applyFont="1" applyBorder="1" applyProtection="1">
      <protection hidden="1"/>
    </xf>
    <xf numFmtId="0" fontId="20" fillId="4" borderId="0" xfId="0" applyFont="1" applyFill="1" applyProtection="1">
      <protection hidden="1"/>
    </xf>
    <xf numFmtId="0" fontId="4" fillId="0" borderId="0" xfId="0" applyFont="1" applyProtection="1">
      <protection hidden="1"/>
    </xf>
    <xf numFmtId="0" fontId="4" fillId="0" borderId="0" xfId="0" applyFont="1" applyAlignment="1" applyProtection="1">
      <alignment vertical="top"/>
      <protection hidden="1"/>
    </xf>
    <xf numFmtId="10" fontId="9" fillId="5" borderId="2" xfId="0" applyNumberFormat="1" applyFont="1" applyFill="1" applyBorder="1" applyProtection="1">
      <protection locked="0" hidden="1"/>
    </xf>
    <xf numFmtId="9" fontId="9" fillId="5" borderId="2" xfId="0" applyNumberFormat="1" applyFont="1" applyFill="1" applyBorder="1" applyProtection="1">
      <protection locked="0" hidden="1"/>
    </xf>
    <xf numFmtId="0" fontId="9" fillId="5" borderId="2" xfId="0" applyFont="1" applyFill="1" applyBorder="1" applyProtection="1">
      <protection locked="0" hidden="1"/>
    </xf>
    <xf numFmtId="0" fontId="9" fillId="5" borderId="2" xfId="0" applyFont="1" applyFill="1" applyBorder="1" applyAlignment="1" applyProtection="1">
      <alignment wrapText="1"/>
      <protection locked="0" hidden="1"/>
    </xf>
    <xf numFmtId="166" fontId="9" fillId="5" borderId="2" xfId="1" applyNumberFormat="1" applyFont="1" applyFill="1" applyBorder="1" applyAlignment="1" applyProtection="1">
      <alignment shrinkToFit="1"/>
      <protection locked="0" hidden="1"/>
    </xf>
    <xf numFmtId="0" fontId="9" fillId="0" borderId="0" xfId="0" applyFont="1" applyProtection="1">
      <protection locked="0" hidden="1"/>
    </xf>
    <xf numFmtId="166" fontId="9" fillId="3" borderId="0" xfId="1" applyNumberFormat="1" applyFont="1" applyFill="1" applyAlignment="1" applyProtection="1">
      <alignment shrinkToFit="1"/>
      <protection locked="0" hidden="1"/>
    </xf>
    <xf numFmtId="166" fontId="9" fillId="3" borderId="2" xfId="1" applyNumberFormat="1" applyFont="1" applyFill="1" applyBorder="1" applyAlignment="1" applyProtection="1">
      <alignment shrinkToFit="1"/>
      <protection locked="0" hidden="1"/>
    </xf>
    <xf numFmtId="0" fontId="11" fillId="3" borderId="0" xfId="0" applyFont="1" applyFill="1" applyAlignment="1" applyProtection="1">
      <alignment horizontal="left" vertical="top"/>
      <protection locked="0" hidden="1"/>
    </xf>
    <xf numFmtId="49" fontId="2" fillId="6" borderId="0" xfId="1" applyNumberFormat="1" applyFont="1" applyFill="1" applyBorder="1" applyAlignment="1">
      <alignment horizontal="left" vertical="center" wrapText="1"/>
    </xf>
    <xf numFmtId="0" fontId="31" fillId="5" borderId="0" xfId="0" applyFont="1" applyFill="1" applyAlignment="1">
      <alignment horizontal="center"/>
    </xf>
    <xf numFmtId="0" fontId="30" fillId="2" borderId="0" xfId="0" applyFont="1" applyFill="1" applyAlignment="1">
      <alignment horizontal="center"/>
    </xf>
    <xf numFmtId="0" fontId="32" fillId="2" borderId="0" xfId="0" applyFont="1" applyFill="1" applyAlignment="1">
      <alignment horizontal="center"/>
    </xf>
    <xf numFmtId="0" fontId="3" fillId="4" borderId="0" xfId="0" applyFont="1" applyFill="1" applyAlignment="1">
      <alignment horizontal="center" wrapText="1"/>
    </xf>
    <xf numFmtId="0" fontId="10" fillId="0" borderId="0" xfId="0" applyFont="1" applyAlignment="1">
      <alignment horizontal="center"/>
    </xf>
    <xf numFmtId="0" fontId="5" fillId="5" borderId="0" xfId="0" applyFont="1" applyFill="1" applyAlignment="1" applyProtection="1">
      <alignment horizontal="left" vertical="top" wrapText="1"/>
      <protection locked="0" hidden="1"/>
    </xf>
    <xf numFmtId="0" fontId="5" fillId="0" borderId="0" xfId="0" applyFont="1" applyAlignment="1">
      <alignment horizontal="left" vertical="top" wrapText="1"/>
    </xf>
    <xf numFmtId="0" fontId="5" fillId="0" borderId="0" xfId="0" applyFont="1" applyAlignment="1" applyProtection="1">
      <alignment horizontal="center" vertical="top" wrapText="1"/>
      <protection hidden="1"/>
    </xf>
    <xf numFmtId="0" fontId="3" fillId="4" borderId="0" xfId="0" applyFont="1" applyFill="1" applyAlignment="1" applyProtection="1">
      <alignment horizontal="center" wrapText="1"/>
      <protection hidden="1"/>
    </xf>
    <xf numFmtId="0" fontId="3" fillId="0" borderId="0" xfId="0" applyFont="1" applyAlignment="1" applyProtection="1">
      <alignment horizontal="center" wrapText="1"/>
      <protection hidden="1"/>
    </xf>
    <xf numFmtId="0" fontId="6" fillId="4" borderId="0" xfId="0" applyFont="1" applyFill="1" applyAlignment="1" applyProtection="1">
      <alignment horizontal="center" wrapText="1"/>
      <protection hidden="1"/>
    </xf>
    <xf numFmtId="0" fontId="9" fillId="5" borderId="2" xfId="0" applyFont="1" applyFill="1" applyBorder="1" applyAlignment="1" applyProtection="1">
      <alignment horizontal="left" wrapText="1"/>
      <protection locked="0" hidden="1"/>
    </xf>
    <xf numFmtId="0" fontId="4" fillId="0" borderId="0" xfId="0" applyFont="1" applyAlignment="1" applyProtection="1">
      <alignment horizontal="center" vertical="top"/>
      <protection hidden="1"/>
    </xf>
    <xf numFmtId="0" fontId="9" fillId="5" borderId="10" xfId="0" applyFont="1" applyFill="1" applyBorder="1" applyAlignment="1" applyProtection="1">
      <alignment horizontal="left" wrapText="1"/>
      <protection locked="0" hidden="1"/>
    </xf>
    <xf numFmtId="0" fontId="9" fillId="5" borderId="9" xfId="0" applyFont="1" applyFill="1" applyBorder="1" applyAlignment="1" applyProtection="1">
      <alignment horizontal="left" wrapText="1"/>
      <protection locked="0" hidden="1"/>
    </xf>
    <xf numFmtId="0" fontId="9" fillId="5" borderId="2" xfId="0" applyFont="1" applyFill="1" applyBorder="1" applyAlignment="1" applyProtection="1">
      <alignment horizontal="left"/>
      <protection locked="0" hidden="1"/>
    </xf>
    <xf numFmtId="0" fontId="9" fillId="5" borderId="2" xfId="0" applyFont="1" applyFill="1" applyBorder="1" applyProtection="1">
      <protection locked="0" hidden="1"/>
    </xf>
    <xf numFmtId="0" fontId="21" fillId="4" borderId="0" xfId="0" applyFont="1" applyFill="1" applyAlignment="1" applyProtection="1">
      <alignment horizontal="center" wrapText="1"/>
      <protection hidden="1"/>
    </xf>
    <xf numFmtId="0" fontId="11" fillId="0" borderId="0" xfId="0" applyFont="1" applyAlignment="1" applyProtection="1">
      <alignment horizontal="center" vertical="center" wrapText="1"/>
      <protection hidden="1"/>
    </xf>
    <xf numFmtId="0" fontId="22" fillId="4" borderId="0" xfId="0" applyFont="1" applyFill="1" applyAlignment="1" applyProtection="1">
      <alignment horizontal="center" wrapText="1"/>
      <protection hidden="1"/>
    </xf>
    <xf numFmtId="0" fontId="29" fillId="9" borderId="16" xfId="5" applyFont="1" applyFill="1" applyBorder="1" applyAlignment="1" applyProtection="1">
      <alignment horizontal="center" vertical="center"/>
      <protection hidden="1"/>
    </xf>
    <xf numFmtId="0" fontId="29" fillId="9" borderId="17" xfId="5" applyFont="1" applyFill="1" applyBorder="1" applyAlignment="1" applyProtection="1">
      <alignment horizontal="center" vertical="center"/>
      <protection hidden="1"/>
    </xf>
    <xf numFmtId="0" fontId="29" fillId="9" borderId="16" xfId="5" applyFont="1" applyFill="1" applyBorder="1" applyAlignment="1" applyProtection="1">
      <alignment horizontal="center" vertical="center" wrapText="1"/>
      <protection hidden="1"/>
    </xf>
    <xf numFmtId="0" fontId="29" fillId="9" borderId="17" xfId="5" applyFont="1" applyFill="1" applyBorder="1" applyAlignment="1" applyProtection="1">
      <alignment horizontal="center" vertical="center" wrapText="1"/>
      <protection hidden="1"/>
    </xf>
    <xf numFmtId="0" fontId="5" fillId="3" borderId="0" xfId="0" applyFont="1" applyFill="1" applyAlignment="1" applyProtection="1">
      <alignment horizontal="left" vertical="top" wrapText="1"/>
      <protection locked="0" hidden="1"/>
    </xf>
    <xf numFmtId="0" fontId="9" fillId="0" borderId="0" xfId="0" applyFont="1" applyAlignment="1" applyProtection="1">
      <alignment horizontal="center" wrapText="1"/>
      <protection hidden="1"/>
    </xf>
    <xf numFmtId="0" fontId="11" fillId="0" borderId="0" xfId="0" applyFont="1" applyAlignment="1" applyProtection="1">
      <alignment horizontal="left"/>
      <protection hidden="1"/>
    </xf>
    <xf numFmtId="0" fontId="11" fillId="0" borderId="13" xfId="0" applyFont="1" applyBorder="1" applyAlignment="1" applyProtection="1">
      <alignment horizontal="left"/>
      <protection hidden="1"/>
    </xf>
    <xf numFmtId="0" fontId="9" fillId="5" borderId="2" xfId="0" applyFont="1" applyFill="1" applyBorder="1" applyAlignment="1" applyProtection="1">
      <alignment wrapText="1"/>
      <protection locked="0" hidden="1"/>
    </xf>
    <xf numFmtId="0" fontId="6" fillId="4" borderId="0" xfId="0" applyFont="1" applyFill="1" applyAlignment="1" applyProtection="1">
      <alignment horizontal="center"/>
      <protection hidden="1"/>
    </xf>
    <xf numFmtId="0" fontId="23" fillId="4" borderId="0" xfId="0" applyFont="1" applyFill="1" applyAlignment="1" applyProtection="1">
      <alignment horizontal="center" wrapText="1"/>
      <protection hidden="1"/>
    </xf>
    <xf numFmtId="0" fontId="33" fillId="2" borderId="0" xfId="0" applyFont="1" applyFill="1" applyAlignment="1">
      <alignment horizontal="center"/>
    </xf>
    <xf numFmtId="0" fontId="24" fillId="2" borderId="0" xfId="0" applyFont="1" applyFill="1" applyAlignment="1">
      <alignment horizontal="center"/>
    </xf>
    <xf numFmtId="0" fontId="25" fillId="7" borderId="0" xfId="0" applyFont="1" applyFill="1" applyAlignment="1">
      <alignment horizontal="center"/>
    </xf>
  </cellXfs>
  <cellStyles count="7">
    <cellStyle name="Comma" xfId="1" builtinId="3"/>
    <cellStyle name="Comma 2" xfId="3" xr:uid="{00000000-0005-0000-0000-000001000000}"/>
    <cellStyle name="Comma 2 2" xfId="4" xr:uid="{B602E349-BCDA-442D-BEE9-90151E10D240}"/>
    <cellStyle name="Hyperlink" xfId="5" builtinId="8"/>
    <cellStyle name="Normal" xfId="0" builtinId="0"/>
    <cellStyle name="Percent" xfId="2" builtinId="5"/>
    <cellStyle name="Style 1" xfId="6" xr:uid="{CE664652-D9A3-4451-BEE0-AE7082484926}"/>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Medium9"/>
  <colors>
    <mruColors>
      <color rgb="FFCCECFF"/>
      <color rgb="FFA9E8F7"/>
      <color rgb="FFFFFF66"/>
      <color rgb="FFFFFFCC"/>
      <color rgb="FFFFFFFF"/>
      <color rgb="FF0000FF"/>
      <color rgb="FF008EFF"/>
      <color rgb="FF00BBE7"/>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Business &amp; Loan'!A1"/></Relationships>
</file>

<file path=xl/drawings/_rels/drawing2.xml.rels><?xml version="1.0" encoding="UTF-8" standalone="yes"?>
<Relationships xmlns="http://schemas.openxmlformats.org/package/2006/relationships"><Relationship Id="rId1" Type="http://schemas.openxmlformats.org/officeDocument/2006/relationships/hyperlink" Target="#'Owner Info'!A1"/></Relationships>
</file>

<file path=xl/drawings/_rels/drawing3.xml.rels><?xml version="1.0" encoding="UTF-8" standalone="yes"?>
<Relationships xmlns="http://schemas.openxmlformats.org/package/2006/relationships"><Relationship Id="rId1" Type="http://schemas.openxmlformats.org/officeDocument/2006/relationships/hyperlink" Target="#PnL!A1"/></Relationships>
</file>

<file path=xl/drawings/_rels/drawing4.xml.rels><?xml version="1.0" encoding="UTF-8" standalone="yes"?>
<Relationships xmlns="http://schemas.openxmlformats.org/package/2006/relationships"><Relationship Id="rId1" Type="http://schemas.openxmlformats.org/officeDocument/2006/relationships/hyperlink" Target="#Liabilities!A1"/></Relationships>
</file>

<file path=xl/drawings/_rels/drawing5.xml.rels><?xml version="1.0" encoding="UTF-8" standalone="yes"?>
<Relationships xmlns="http://schemas.openxmlformats.org/package/2006/relationships"><Relationship Id="rId1" Type="http://schemas.openxmlformats.org/officeDocument/2006/relationships/hyperlink" Target="#Assets!A1"/></Relationships>
</file>

<file path=xl/drawings/_rels/drawing6.xml.rels><?xml version="1.0" encoding="UTF-8" standalone="yes"?>
<Relationships xmlns="http://schemas.openxmlformats.org/package/2006/relationships"><Relationship Id="rId1" Type="http://schemas.openxmlformats.org/officeDocument/2006/relationships/hyperlink" Target="#'Opening Stock'!A1"/></Relationships>
</file>

<file path=xl/drawings/_rels/drawing7.xml.rels><?xml version="1.0" encoding="UTF-8" standalone="yes"?>
<Relationships xmlns="http://schemas.openxmlformats.org/package/2006/relationships"><Relationship Id="rId2" Type="http://schemas.openxmlformats.org/officeDocument/2006/relationships/hyperlink" Target="#'Optional Details'!A1"/><Relationship Id="rId1" Type="http://schemas.openxmlformats.org/officeDocument/2006/relationships/hyperlink" Target="https://fortriskconsulting.com/login/"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fortriskconsulting.com/login/"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Business &amp; Loan'!A1"/></Relationships>
</file>

<file path=xl/drawings/drawing1.xml><?xml version="1.0" encoding="utf-8"?>
<xdr:wsDr xmlns:xdr="http://schemas.openxmlformats.org/drawingml/2006/spreadsheetDrawing" xmlns:a="http://schemas.openxmlformats.org/drawingml/2006/main">
  <xdr:twoCellAnchor>
    <xdr:from>
      <xdr:col>9</xdr:col>
      <xdr:colOff>600075</xdr:colOff>
      <xdr:row>24</xdr:row>
      <xdr:rowOff>142875</xdr:rowOff>
    </xdr:from>
    <xdr:to>
      <xdr:col>12</xdr:col>
      <xdr:colOff>16668</xdr:colOff>
      <xdr:row>27</xdr:row>
      <xdr:rowOff>9526</xdr:rowOff>
    </xdr:to>
    <xdr:sp macro="" textlink="">
      <xdr:nvSpPr>
        <xdr:cNvPr id="2" name="TextBox 1">
          <a:hlinkClick xmlns:r="http://schemas.openxmlformats.org/officeDocument/2006/relationships" r:id="rId1"/>
          <a:extLst>
            <a:ext uri="{FF2B5EF4-FFF2-40B4-BE49-F238E27FC236}">
              <a16:creationId xmlns:a16="http://schemas.microsoft.com/office/drawing/2014/main" id="{267D984C-E5F2-4816-808E-9DF550D9A936}"/>
            </a:ext>
          </a:extLst>
        </xdr:cNvPr>
        <xdr:cNvSpPr txBox="1"/>
      </xdr:nvSpPr>
      <xdr:spPr>
        <a:xfrm>
          <a:off x="6429375" y="4924425"/>
          <a:ext cx="1245393" cy="438151"/>
        </a:xfrm>
        <a:prstGeom prst="flowChartAlternateProcess">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4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NEXT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1733549</xdr:colOff>
      <xdr:row>22</xdr:row>
      <xdr:rowOff>95249</xdr:rowOff>
    </xdr:from>
    <xdr:to>
      <xdr:col>2</xdr:col>
      <xdr:colOff>600075</xdr:colOff>
      <xdr:row>24</xdr:row>
      <xdr:rowOff>180974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5DB65EA9-66D2-4D48-90A6-89C919F7250E}"/>
            </a:ext>
          </a:extLst>
        </xdr:cNvPr>
        <xdr:cNvSpPr txBox="1"/>
      </xdr:nvSpPr>
      <xdr:spPr>
        <a:xfrm>
          <a:off x="2343149" y="6410324"/>
          <a:ext cx="1257301" cy="466725"/>
        </a:xfrm>
        <a:prstGeom prst="flowChartAlternateProcess">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2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238125</xdr:colOff>
      <xdr:row>22</xdr:row>
      <xdr:rowOff>504825</xdr:rowOff>
    </xdr:from>
    <xdr:to>
      <xdr:col>2</xdr:col>
      <xdr:colOff>1419225</xdr:colOff>
      <xdr:row>25</xdr:row>
      <xdr:rowOff>38101</xdr:rowOff>
    </xdr:to>
    <xdr:sp macro="" textlink="">
      <xdr:nvSpPr>
        <xdr:cNvPr id="2" name="TextBox 1">
          <a:hlinkClick xmlns:r="http://schemas.openxmlformats.org/officeDocument/2006/relationships" r:id="rId1"/>
          <a:extLst>
            <a:ext uri="{FF2B5EF4-FFF2-40B4-BE49-F238E27FC236}">
              <a16:creationId xmlns:a16="http://schemas.microsoft.com/office/drawing/2014/main" id="{97555E28-0109-46F8-931A-AB2E3246779C}"/>
            </a:ext>
          </a:extLst>
        </xdr:cNvPr>
        <xdr:cNvSpPr txBox="1"/>
      </xdr:nvSpPr>
      <xdr:spPr>
        <a:xfrm>
          <a:off x="2952750" y="6419850"/>
          <a:ext cx="1181100" cy="495301"/>
        </a:xfrm>
        <a:prstGeom prst="flowChartAlternateProcess">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2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1809749</xdr:colOff>
      <xdr:row>28</xdr:row>
      <xdr:rowOff>38101</xdr:rowOff>
    </xdr:from>
    <xdr:to>
      <xdr:col>2</xdr:col>
      <xdr:colOff>781049</xdr:colOff>
      <xdr:row>30</xdr:row>
      <xdr:rowOff>57150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BAAA3043-50F1-4D9A-9DF3-B8D7DB6C17F6}"/>
            </a:ext>
          </a:extLst>
        </xdr:cNvPr>
        <xdr:cNvSpPr txBox="1"/>
      </xdr:nvSpPr>
      <xdr:spPr>
        <a:xfrm>
          <a:off x="2190749" y="6762751"/>
          <a:ext cx="1419225" cy="438149"/>
        </a:xfrm>
        <a:prstGeom prst="flowChartAlternateProcess">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2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2208068</xdr:colOff>
      <xdr:row>31</xdr:row>
      <xdr:rowOff>173182</xdr:rowOff>
    </xdr:from>
    <xdr:to>
      <xdr:col>2</xdr:col>
      <xdr:colOff>553316</xdr:colOff>
      <xdr:row>33</xdr:row>
      <xdr:rowOff>195695</xdr:rowOff>
    </xdr:to>
    <xdr:sp macro="" textlink="">
      <xdr:nvSpPr>
        <xdr:cNvPr id="2" name="TextBox 1">
          <a:hlinkClick xmlns:r="http://schemas.openxmlformats.org/officeDocument/2006/relationships" r:id="rId1"/>
          <a:extLst>
            <a:ext uri="{FF2B5EF4-FFF2-40B4-BE49-F238E27FC236}">
              <a16:creationId xmlns:a16="http://schemas.microsoft.com/office/drawing/2014/main" id="{D5DF7FA2-66B0-4AA2-88D4-CD18C90BF0E2}"/>
            </a:ext>
          </a:extLst>
        </xdr:cNvPr>
        <xdr:cNvSpPr txBox="1"/>
      </xdr:nvSpPr>
      <xdr:spPr>
        <a:xfrm>
          <a:off x="2563091" y="7308273"/>
          <a:ext cx="1419225" cy="438149"/>
        </a:xfrm>
        <a:prstGeom prst="flowChartAlternateProcess">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2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43296</xdr:colOff>
      <xdr:row>35</xdr:row>
      <xdr:rowOff>60613</xdr:rowOff>
    </xdr:from>
    <xdr:to>
      <xdr:col>2</xdr:col>
      <xdr:colOff>1129146</xdr:colOff>
      <xdr:row>37</xdr:row>
      <xdr:rowOff>79665</xdr:rowOff>
    </xdr:to>
    <xdr:sp macro="" textlink="">
      <xdr:nvSpPr>
        <xdr:cNvPr id="2" name="TextBox 1">
          <a:hlinkClick xmlns:r="http://schemas.openxmlformats.org/officeDocument/2006/relationships" r:id="rId1"/>
          <a:extLst>
            <a:ext uri="{FF2B5EF4-FFF2-40B4-BE49-F238E27FC236}">
              <a16:creationId xmlns:a16="http://schemas.microsoft.com/office/drawing/2014/main" id="{FB3D4574-E07E-4352-9D56-2636BC4F7B71}"/>
            </a:ext>
          </a:extLst>
        </xdr:cNvPr>
        <xdr:cNvSpPr txBox="1"/>
      </xdr:nvSpPr>
      <xdr:spPr>
        <a:xfrm>
          <a:off x="2762251" y="7923068"/>
          <a:ext cx="1085850" cy="434688"/>
        </a:xfrm>
        <a:prstGeom prst="flowChartAlternateProcess">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2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352425</xdr:colOff>
      <xdr:row>9</xdr:row>
      <xdr:rowOff>209549</xdr:rowOff>
    </xdr:from>
    <xdr:to>
      <xdr:col>2</xdr:col>
      <xdr:colOff>1181100</xdr:colOff>
      <xdr:row>12</xdr:row>
      <xdr:rowOff>9524</xdr:rowOff>
    </xdr:to>
    <xdr:sp macro="" textlink="">
      <xdr:nvSpPr>
        <xdr:cNvPr id="2" name="TextBox 1">
          <a:hlinkClick xmlns:r="http://schemas.openxmlformats.org/officeDocument/2006/relationships" r:id="rId1"/>
          <a:extLst>
            <a:ext uri="{FF2B5EF4-FFF2-40B4-BE49-F238E27FC236}">
              <a16:creationId xmlns:a16="http://schemas.microsoft.com/office/drawing/2014/main" id="{E02C504A-ECD3-4B2B-9198-CC618C3793B9}"/>
            </a:ext>
          </a:extLst>
        </xdr:cNvPr>
        <xdr:cNvSpPr txBox="1"/>
      </xdr:nvSpPr>
      <xdr:spPr>
        <a:xfrm>
          <a:off x="809625" y="2181224"/>
          <a:ext cx="2476500" cy="428625"/>
        </a:xfrm>
        <a:prstGeom prst="flowChartAlternateProcess">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0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Generate Report</a:t>
          </a:r>
        </a:p>
        <a:p>
          <a:pPr algn="ctr"/>
          <a:endParaRPr lang="en-IN" sz="22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323850</xdr:colOff>
      <xdr:row>15</xdr:row>
      <xdr:rowOff>47625</xdr:rowOff>
    </xdr:from>
    <xdr:to>
      <xdr:col>2</xdr:col>
      <xdr:colOff>1152525</xdr:colOff>
      <xdr:row>17</xdr:row>
      <xdr:rowOff>57150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1C9F363-F910-45B5-ABDC-3D2DD74CCC2A}"/>
            </a:ext>
          </a:extLst>
        </xdr:cNvPr>
        <xdr:cNvSpPr txBox="1"/>
      </xdr:nvSpPr>
      <xdr:spPr>
        <a:xfrm>
          <a:off x="781050" y="3362325"/>
          <a:ext cx="2476500" cy="428625"/>
        </a:xfrm>
        <a:prstGeom prst="flowChartAlternateProcess">
          <a:avLst/>
        </a:prstGeom>
        <a:solidFill>
          <a:srgbClr val="CCECFF"/>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0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Enter Optional Data</a:t>
          </a:r>
        </a:p>
        <a:p>
          <a:pPr algn="ctr"/>
          <a:endParaRPr lang="en-IN" sz="22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17318</xdr:colOff>
      <xdr:row>19</xdr:row>
      <xdr:rowOff>181843</xdr:rowOff>
    </xdr:from>
    <xdr:to>
      <xdr:col>5</xdr:col>
      <xdr:colOff>571500</xdr:colOff>
      <xdr:row>22</xdr:row>
      <xdr:rowOff>1734</xdr:rowOff>
    </xdr:to>
    <xdr:sp macro="" textlink="">
      <xdr:nvSpPr>
        <xdr:cNvPr id="2" name="TextBox 1">
          <a:hlinkClick xmlns:r="http://schemas.openxmlformats.org/officeDocument/2006/relationships" r:id="rId1"/>
          <a:extLst>
            <a:ext uri="{FF2B5EF4-FFF2-40B4-BE49-F238E27FC236}">
              <a16:creationId xmlns:a16="http://schemas.microsoft.com/office/drawing/2014/main" id="{787B1EDD-EF8A-4829-A1B8-5957E36582A1}"/>
            </a:ext>
          </a:extLst>
        </xdr:cNvPr>
        <xdr:cNvSpPr txBox="1"/>
      </xdr:nvSpPr>
      <xdr:spPr>
        <a:xfrm>
          <a:off x="3108613" y="5463888"/>
          <a:ext cx="2130137" cy="460664"/>
        </a:xfrm>
        <a:prstGeom prst="flowChartAlternateProcess">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0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Generate Report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2286000</xdr:colOff>
      <xdr:row>15</xdr:row>
      <xdr:rowOff>28575</xdr:rowOff>
    </xdr:from>
    <xdr:to>
      <xdr:col>3</xdr:col>
      <xdr:colOff>714375</xdr:colOff>
      <xdr:row>17</xdr:row>
      <xdr:rowOff>104776</xdr:rowOff>
    </xdr:to>
    <xdr:sp macro="" textlink="">
      <xdr:nvSpPr>
        <xdr:cNvPr id="2" name="TextBox 1">
          <a:hlinkClick xmlns:r="http://schemas.openxmlformats.org/officeDocument/2006/relationships" r:id="rId1"/>
          <a:extLst>
            <a:ext uri="{FF2B5EF4-FFF2-40B4-BE49-F238E27FC236}">
              <a16:creationId xmlns:a16="http://schemas.microsoft.com/office/drawing/2014/main" id="{520A9264-36D5-4435-AD99-1B0470064F2C}"/>
            </a:ext>
          </a:extLst>
        </xdr:cNvPr>
        <xdr:cNvSpPr txBox="1"/>
      </xdr:nvSpPr>
      <xdr:spPr>
        <a:xfrm>
          <a:off x="3152775" y="4495800"/>
          <a:ext cx="1085850" cy="495301"/>
        </a:xfrm>
        <a:prstGeom prst="flowChartAlternateProcess">
          <a:avLst/>
        </a:prstGeom>
        <a:solidFill>
          <a:srgbClr val="FFFF00"/>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N" sz="2400" b="0" cap="none" spc="0">
              <a:ln w="0"/>
              <a:solidFill>
                <a:schemeClr val="tx1"/>
              </a:solidFill>
              <a:effectLst>
                <a:outerShdw blurRad="38100" dist="19050" dir="2700000" algn="tl" rotWithShape="0">
                  <a:schemeClr val="dk1">
                    <a:alpha val="40000"/>
                  </a:schemeClr>
                </a:outerShdw>
              </a:effectLst>
              <a:latin typeface="Tahoma" panose="020B0604030504040204" pitchFamily="34" charset="0"/>
              <a:ea typeface="Tahoma" panose="020B0604030504040204" pitchFamily="34" charset="0"/>
              <a:cs typeface="Tahoma" panose="020B0604030504040204" pitchFamily="34" charset="0"/>
            </a:rPr>
            <a:t>BACK</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B8709-A66A-4CF0-B40F-5DDD0396137B}">
  <dimension ref="B3:V22"/>
  <sheetViews>
    <sheetView showGridLines="0" tabSelected="1" workbookViewId="0">
      <selection activeCell="L23" sqref="L23"/>
    </sheetView>
  </sheetViews>
  <sheetFormatPr defaultRowHeight="15" x14ac:dyDescent="0.25"/>
  <cols>
    <col min="2" max="2" width="14.28515625" customWidth="1"/>
  </cols>
  <sheetData>
    <row r="3" spans="2:22" ht="25.5" x14ac:dyDescent="0.35">
      <c r="B3" s="142" t="s">
        <v>226</v>
      </c>
      <c r="C3" s="142"/>
      <c r="D3" s="142"/>
      <c r="E3" s="142"/>
      <c r="F3" s="142"/>
      <c r="G3" s="142"/>
      <c r="H3" s="142"/>
      <c r="I3" s="142"/>
      <c r="J3" s="142"/>
      <c r="K3" s="142"/>
      <c r="L3" s="142"/>
      <c r="M3" s="142"/>
      <c r="N3" s="142"/>
      <c r="O3" s="142"/>
      <c r="P3" s="142"/>
      <c r="Q3" s="142"/>
      <c r="R3" s="142"/>
      <c r="S3" s="142"/>
      <c r="T3" s="142"/>
      <c r="U3" s="142"/>
      <c r="V3" s="142"/>
    </row>
    <row r="4" spans="2:22" ht="19.5" x14ac:dyDescent="0.25">
      <c r="B4" s="141" t="s">
        <v>258</v>
      </c>
      <c r="C4" s="141"/>
      <c r="D4" s="141"/>
      <c r="E4" s="141"/>
      <c r="F4" s="141"/>
      <c r="G4" s="141"/>
      <c r="H4" s="141"/>
      <c r="I4" s="141"/>
      <c r="J4" s="141"/>
      <c r="K4" s="141"/>
      <c r="L4" s="141"/>
      <c r="M4" s="141"/>
      <c r="N4" s="141"/>
      <c r="O4" s="141"/>
      <c r="P4" s="141"/>
      <c r="Q4" s="141"/>
      <c r="R4" s="141"/>
      <c r="S4" s="141"/>
      <c r="T4" s="141"/>
      <c r="U4" s="141"/>
      <c r="V4" s="141"/>
    </row>
    <row r="6" spans="2:22" ht="22.5" x14ac:dyDescent="0.3">
      <c r="B6" s="140" t="s">
        <v>225</v>
      </c>
      <c r="C6" s="140"/>
      <c r="D6" s="140"/>
      <c r="E6" s="140"/>
      <c r="F6" s="140"/>
      <c r="G6" s="140"/>
      <c r="H6" s="140"/>
      <c r="I6" s="140"/>
      <c r="J6" s="140"/>
      <c r="K6" s="140"/>
      <c r="L6" s="140"/>
      <c r="M6" s="140"/>
      <c r="N6" s="140"/>
      <c r="O6" s="140"/>
      <c r="P6" s="140"/>
      <c r="Q6" s="140"/>
      <c r="R6" s="140"/>
      <c r="S6" s="140"/>
      <c r="T6" s="140"/>
      <c r="U6" s="140"/>
      <c r="V6" s="140"/>
    </row>
    <row r="7" spans="2:22" x14ac:dyDescent="0.25">
      <c r="B7" s="18"/>
      <c r="C7" s="18"/>
      <c r="D7" s="18"/>
      <c r="E7" s="18"/>
      <c r="F7" s="18"/>
      <c r="G7" s="18"/>
      <c r="H7" s="18"/>
    </row>
    <row r="8" spans="2:22" ht="15" customHeight="1" x14ac:dyDescent="0.25">
      <c r="B8" s="139" t="s">
        <v>259</v>
      </c>
      <c r="C8" s="139"/>
      <c r="D8" s="139"/>
      <c r="E8" s="139"/>
      <c r="F8" s="139"/>
      <c r="G8" s="139"/>
      <c r="H8" s="139"/>
      <c r="I8" s="139"/>
      <c r="J8" s="139"/>
      <c r="K8" s="139"/>
      <c r="M8" s="139" t="s">
        <v>260</v>
      </c>
      <c r="N8" s="139"/>
      <c r="O8" s="139"/>
      <c r="P8" s="139"/>
      <c r="Q8" s="139"/>
      <c r="R8" s="139"/>
      <c r="S8" s="139"/>
      <c r="T8" s="139"/>
      <c r="U8" s="139"/>
      <c r="V8" s="139"/>
    </row>
    <row r="9" spans="2:22" x14ac:dyDescent="0.25">
      <c r="B9" s="139"/>
      <c r="C9" s="139"/>
      <c r="D9" s="139"/>
      <c r="E9" s="139"/>
      <c r="F9" s="139"/>
      <c r="G9" s="139"/>
      <c r="H9" s="139"/>
      <c r="I9" s="139"/>
      <c r="J9" s="139"/>
      <c r="K9" s="139"/>
      <c r="M9" s="139"/>
      <c r="N9" s="139"/>
      <c r="O9" s="139"/>
      <c r="P9" s="139"/>
      <c r="Q9" s="139"/>
      <c r="R9" s="139"/>
      <c r="S9" s="139"/>
      <c r="T9" s="139"/>
      <c r="U9" s="139"/>
      <c r="V9" s="139"/>
    </row>
    <row r="10" spans="2:22" x14ac:dyDescent="0.25">
      <c r="B10" s="139"/>
      <c r="C10" s="139"/>
      <c r="D10" s="139"/>
      <c r="E10" s="139"/>
      <c r="F10" s="139"/>
      <c r="G10" s="139"/>
      <c r="H10" s="139"/>
      <c r="I10" s="139"/>
      <c r="J10" s="139"/>
      <c r="K10" s="139"/>
      <c r="M10" s="139"/>
      <c r="N10" s="139"/>
      <c r="O10" s="139"/>
      <c r="P10" s="139"/>
      <c r="Q10" s="139"/>
      <c r="R10" s="139"/>
      <c r="S10" s="139"/>
      <c r="T10" s="139"/>
      <c r="U10" s="139"/>
      <c r="V10" s="139"/>
    </row>
    <row r="11" spans="2:22" x14ac:dyDescent="0.25">
      <c r="B11" s="139"/>
      <c r="C11" s="139"/>
      <c r="D11" s="139"/>
      <c r="E11" s="139"/>
      <c r="F11" s="139"/>
      <c r="G11" s="139"/>
      <c r="H11" s="139"/>
      <c r="I11" s="139"/>
      <c r="J11" s="139"/>
      <c r="K11" s="139"/>
      <c r="M11" s="139"/>
      <c r="N11" s="139"/>
      <c r="O11" s="139"/>
      <c r="P11" s="139"/>
      <c r="Q11" s="139"/>
      <c r="R11" s="139"/>
      <c r="S11" s="139"/>
      <c r="T11" s="139"/>
      <c r="U11" s="139"/>
      <c r="V11" s="139"/>
    </row>
    <row r="12" spans="2:22" x14ac:dyDescent="0.25">
      <c r="B12" s="139"/>
      <c r="C12" s="139"/>
      <c r="D12" s="139"/>
      <c r="E12" s="139"/>
      <c r="F12" s="139"/>
      <c r="G12" s="139"/>
      <c r="H12" s="139"/>
      <c r="I12" s="139"/>
      <c r="J12" s="139"/>
      <c r="K12" s="139"/>
      <c r="M12" s="139"/>
      <c r="N12" s="139"/>
      <c r="O12" s="139"/>
      <c r="P12" s="139"/>
      <c r="Q12" s="139"/>
      <c r="R12" s="139"/>
      <c r="S12" s="139"/>
      <c r="T12" s="139"/>
      <c r="U12" s="139"/>
      <c r="V12" s="139"/>
    </row>
    <row r="13" spans="2:22" x14ac:dyDescent="0.25">
      <c r="B13" s="139"/>
      <c r="C13" s="139"/>
      <c r="D13" s="139"/>
      <c r="E13" s="139"/>
      <c r="F13" s="139"/>
      <c r="G13" s="139"/>
      <c r="H13" s="139"/>
      <c r="I13" s="139"/>
      <c r="J13" s="139"/>
      <c r="K13" s="139"/>
      <c r="M13" s="139"/>
      <c r="N13" s="139"/>
      <c r="O13" s="139"/>
      <c r="P13" s="139"/>
      <c r="Q13" s="139"/>
      <c r="R13" s="139"/>
      <c r="S13" s="139"/>
      <c r="T13" s="139"/>
      <c r="U13" s="139"/>
      <c r="V13" s="139"/>
    </row>
    <row r="14" spans="2:22" x14ac:dyDescent="0.25">
      <c r="B14" s="139"/>
      <c r="C14" s="139"/>
      <c r="D14" s="139"/>
      <c r="E14" s="139"/>
      <c r="F14" s="139"/>
      <c r="G14" s="139"/>
      <c r="H14" s="139"/>
      <c r="I14" s="139"/>
      <c r="J14" s="139"/>
      <c r="K14" s="139"/>
      <c r="M14" s="139"/>
      <c r="N14" s="139"/>
      <c r="O14" s="139"/>
      <c r="P14" s="139"/>
      <c r="Q14" s="139"/>
      <c r="R14" s="139"/>
      <c r="S14" s="139"/>
      <c r="T14" s="139"/>
      <c r="U14" s="139"/>
      <c r="V14" s="139"/>
    </row>
    <row r="15" spans="2:22" x14ac:dyDescent="0.25">
      <c r="B15" s="139"/>
      <c r="C15" s="139"/>
      <c r="D15" s="139"/>
      <c r="E15" s="139"/>
      <c r="F15" s="139"/>
      <c r="G15" s="139"/>
      <c r="H15" s="139"/>
      <c r="I15" s="139"/>
      <c r="J15" s="139"/>
      <c r="K15" s="139"/>
      <c r="M15" s="139"/>
      <c r="N15" s="139"/>
      <c r="O15" s="139"/>
      <c r="P15" s="139"/>
      <c r="Q15" s="139"/>
      <c r="R15" s="139"/>
      <c r="S15" s="139"/>
      <c r="T15" s="139"/>
      <c r="U15" s="139"/>
      <c r="V15" s="139"/>
    </row>
    <row r="16" spans="2:22" x14ac:dyDescent="0.25">
      <c r="B16" s="139"/>
      <c r="C16" s="139"/>
      <c r="D16" s="139"/>
      <c r="E16" s="139"/>
      <c r="F16" s="139"/>
      <c r="G16" s="139"/>
      <c r="H16" s="139"/>
      <c r="I16" s="139"/>
      <c r="J16" s="139"/>
      <c r="K16" s="139"/>
      <c r="M16" s="139"/>
      <c r="N16" s="139"/>
      <c r="O16" s="139"/>
      <c r="P16" s="139"/>
      <c r="Q16" s="139"/>
      <c r="R16" s="139"/>
      <c r="S16" s="139"/>
      <c r="T16" s="139"/>
      <c r="U16" s="139"/>
      <c r="V16" s="139"/>
    </row>
    <row r="17" spans="2:22" x14ac:dyDescent="0.25">
      <c r="B17" s="139"/>
      <c r="C17" s="139"/>
      <c r="D17" s="139"/>
      <c r="E17" s="139"/>
      <c r="F17" s="139"/>
      <c r="G17" s="139"/>
      <c r="H17" s="139"/>
      <c r="I17" s="139"/>
      <c r="J17" s="139"/>
      <c r="K17" s="139"/>
      <c r="M17" s="139"/>
      <c r="N17" s="139"/>
      <c r="O17" s="139"/>
      <c r="P17" s="139"/>
      <c r="Q17" s="139"/>
      <c r="R17" s="139"/>
      <c r="S17" s="139"/>
      <c r="T17" s="139"/>
      <c r="U17" s="139"/>
      <c r="V17" s="139"/>
    </row>
    <row r="18" spans="2:22" x14ac:dyDescent="0.25">
      <c r="B18" s="139"/>
      <c r="C18" s="139"/>
      <c r="D18" s="139"/>
      <c r="E18" s="139"/>
      <c r="F18" s="139"/>
      <c r="G18" s="139"/>
      <c r="H18" s="139"/>
      <c r="I18" s="139"/>
      <c r="J18" s="139"/>
      <c r="K18" s="139"/>
      <c r="M18" s="139"/>
      <c r="N18" s="139"/>
      <c r="O18" s="139"/>
      <c r="P18" s="139"/>
      <c r="Q18" s="139"/>
      <c r="R18" s="139"/>
      <c r="S18" s="139"/>
      <c r="T18" s="139"/>
      <c r="U18" s="139"/>
      <c r="V18" s="139"/>
    </row>
    <row r="19" spans="2:22" x14ac:dyDescent="0.25">
      <c r="B19" s="139"/>
      <c r="C19" s="139"/>
      <c r="D19" s="139"/>
      <c r="E19" s="139"/>
      <c r="F19" s="139"/>
      <c r="G19" s="139"/>
      <c r="H19" s="139"/>
      <c r="I19" s="139"/>
      <c r="J19" s="139"/>
      <c r="K19" s="139"/>
      <c r="M19" s="139"/>
      <c r="N19" s="139"/>
      <c r="O19" s="139"/>
      <c r="P19" s="139"/>
      <c r="Q19" s="139"/>
      <c r="R19" s="139"/>
      <c r="S19" s="139"/>
      <c r="T19" s="139"/>
      <c r="U19" s="139"/>
      <c r="V19" s="139"/>
    </row>
    <row r="20" spans="2:22" x14ac:dyDescent="0.25">
      <c r="B20" s="139"/>
      <c r="C20" s="139"/>
      <c r="D20" s="139"/>
      <c r="E20" s="139"/>
      <c r="F20" s="139"/>
      <c r="G20" s="139"/>
      <c r="H20" s="139"/>
      <c r="I20" s="139"/>
      <c r="J20" s="139"/>
      <c r="K20" s="139"/>
      <c r="M20" s="139"/>
      <c r="N20" s="139"/>
      <c r="O20" s="139"/>
      <c r="P20" s="139"/>
      <c r="Q20" s="139"/>
      <c r="R20" s="139"/>
      <c r="S20" s="139"/>
      <c r="T20" s="139"/>
      <c r="U20" s="139"/>
      <c r="V20" s="139"/>
    </row>
    <row r="21" spans="2:22" x14ac:dyDescent="0.25">
      <c r="B21" s="139"/>
      <c r="C21" s="139"/>
      <c r="D21" s="139"/>
      <c r="E21" s="139"/>
      <c r="F21" s="139"/>
      <c r="G21" s="139"/>
      <c r="H21" s="139"/>
      <c r="I21" s="139"/>
      <c r="J21" s="139"/>
      <c r="K21" s="139"/>
      <c r="M21" s="139"/>
      <c r="N21" s="139"/>
      <c r="O21" s="139"/>
      <c r="P21" s="139"/>
      <c r="Q21" s="139"/>
      <c r="R21" s="139"/>
      <c r="S21" s="139"/>
      <c r="T21" s="139"/>
      <c r="U21" s="139"/>
      <c r="V21" s="139"/>
    </row>
    <row r="22" spans="2:22" x14ac:dyDescent="0.25">
      <c r="B22" s="139"/>
      <c r="C22" s="139"/>
      <c r="D22" s="139"/>
      <c r="E22" s="139"/>
      <c r="F22" s="139"/>
      <c r="G22" s="139"/>
      <c r="H22" s="139"/>
      <c r="I22" s="139"/>
      <c r="J22" s="139"/>
      <c r="K22" s="139"/>
      <c r="M22" s="139"/>
      <c r="N22" s="139"/>
      <c r="O22" s="139"/>
      <c r="P22" s="139"/>
      <c r="Q22" s="139"/>
      <c r="R22" s="139"/>
      <c r="S22" s="139"/>
      <c r="T22" s="139"/>
      <c r="U22" s="139"/>
      <c r="V22" s="139"/>
    </row>
  </sheetData>
  <sheetProtection algorithmName="SHA-512" hashValue="LqBTPelm9ambyFlWSLE5afPJeIhKizSnksR7gHOKIiv546lRkT5461Pd5MJpdLX4vYw7Lycp+tcIu7GtpMpD3w==" saltValue="qpwkphNzmTJrH3dCfUFVcw==" spinCount="100000" sheet="1" objects="1" scenarios="1"/>
  <mergeCells count="5">
    <mergeCell ref="M8:V22"/>
    <mergeCell ref="B6:V6"/>
    <mergeCell ref="B4:V4"/>
    <mergeCell ref="B3:V3"/>
    <mergeCell ref="B8:K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76EFE-C910-47CE-8160-FC3444DCCCDA}">
  <dimension ref="B1:M36"/>
  <sheetViews>
    <sheetView showGridLines="0" workbookViewId="0">
      <selection activeCell="N15" sqref="N15"/>
    </sheetView>
  </sheetViews>
  <sheetFormatPr defaultRowHeight="15" x14ac:dyDescent="0.25"/>
  <cols>
    <col min="2" max="2" width="35.85546875" customWidth="1"/>
    <col min="3" max="3" width="36.85546875" customWidth="1"/>
    <col min="13" max="13" width="9.140625" hidden="1" customWidth="1"/>
  </cols>
  <sheetData>
    <row r="1" spans="2:13" ht="18.75" customHeight="1" x14ac:dyDescent="0.25"/>
    <row r="2" spans="2:13" ht="23.25" x14ac:dyDescent="0.35">
      <c r="B2" s="143" t="s">
        <v>76</v>
      </c>
      <c r="C2" s="143"/>
    </row>
    <row r="3" spans="2:13" ht="21" customHeight="1" x14ac:dyDescent="0.35">
      <c r="B3" s="1" t="s">
        <v>77</v>
      </c>
      <c r="C3" s="36" t="s">
        <v>223</v>
      </c>
    </row>
    <row r="4" spans="2:13" ht="41.25" customHeight="1" x14ac:dyDescent="0.35">
      <c r="B4" s="1" t="s">
        <v>84</v>
      </c>
      <c r="C4" s="37" t="s">
        <v>224</v>
      </c>
    </row>
    <row r="5" spans="2:13" ht="24.75" customHeight="1" x14ac:dyDescent="0.35">
      <c r="B5" s="1" t="s">
        <v>78</v>
      </c>
      <c r="C5" s="38" t="s">
        <v>63</v>
      </c>
      <c r="M5" t="s">
        <v>63</v>
      </c>
    </row>
    <row r="6" spans="2:13" ht="24.75" customHeight="1" x14ac:dyDescent="0.35">
      <c r="B6" s="1" t="s">
        <v>79</v>
      </c>
      <c r="C6" s="38" t="s">
        <v>59</v>
      </c>
      <c r="M6" t="s">
        <v>64</v>
      </c>
    </row>
    <row r="7" spans="2:13" ht="51" customHeight="1" x14ac:dyDescent="0.35">
      <c r="B7" s="2" t="s">
        <v>80</v>
      </c>
      <c r="C7" s="37"/>
      <c r="M7" t="s">
        <v>65</v>
      </c>
    </row>
    <row r="8" spans="2:13" ht="21" customHeight="1" x14ac:dyDescent="0.35">
      <c r="B8" s="1" t="s">
        <v>81</v>
      </c>
      <c r="C8" s="38"/>
      <c r="M8" t="s">
        <v>85</v>
      </c>
    </row>
    <row r="9" spans="2:13" ht="18" x14ac:dyDescent="0.35">
      <c r="B9" s="1" t="s">
        <v>82</v>
      </c>
      <c r="C9" s="39"/>
    </row>
    <row r="10" spans="2:13" ht="21.75" customHeight="1" x14ac:dyDescent="0.35">
      <c r="B10" s="1" t="s">
        <v>56</v>
      </c>
      <c r="C10" s="39"/>
      <c r="M10" t="s">
        <v>59</v>
      </c>
    </row>
    <row r="11" spans="2:13" ht="14.25" customHeight="1" x14ac:dyDescent="0.35">
      <c r="B11" s="1"/>
      <c r="C11" s="35"/>
      <c r="M11" t="s">
        <v>58</v>
      </c>
    </row>
    <row r="12" spans="2:13" ht="17.25" customHeight="1" x14ac:dyDescent="0.35">
      <c r="B12" s="4" t="s">
        <v>89</v>
      </c>
      <c r="C12" s="34"/>
      <c r="M12" t="s">
        <v>170</v>
      </c>
    </row>
    <row r="13" spans="2:13" ht="36" x14ac:dyDescent="0.35">
      <c r="B13" s="1" t="s">
        <v>86</v>
      </c>
      <c r="C13" s="40">
        <v>0</v>
      </c>
      <c r="M13" t="s">
        <v>57</v>
      </c>
    </row>
    <row r="14" spans="2:13" ht="18" x14ac:dyDescent="0.35">
      <c r="B14" s="1" t="s">
        <v>87</v>
      </c>
      <c r="C14" s="41">
        <v>0.1075</v>
      </c>
      <c r="M14" s="8" t="s">
        <v>107</v>
      </c>
    </row>
    <row r="16" spans="2:13" ht="18.75" x14ac:dyDescent="0.3">
      <c r="B16" s="3" t="s">
        <v>115</v>
      </c>
      <c r="C16" s="5"/>
      <c r="M16">
        <v>3</v>
      </c>
    </row>
    <row r="17" spans="2:13" x14ac:dyDescent="0.25">
      <c r="M17">
        <v>4</v>
      </c>
    </row>
    <row r="18" spans="2:13" ht="21.75" customHeight="1" x14ac:dyDescent="0.35">
      <c r="B18" s="1" t="s">
        <v>90</v>
      </c>
      <c r="C18" s="42">
        <v>0</v>
      </c>
      <c r="M18">
        <v>5</v>
      </c>
    </row>
    <row r="19" spans="2:13" ht="18" x14ac:dyDescent="0.35">
      <c r="B19" s="1" t="s">
        <v>87</v>
      </c>
      <c r="C19" s="43">
        <v>0.1075</v>
      </c>
      <c r="M19">
        <v>6</v>
      </c>
    </row>
    <row r="20" spans="2:13" ht="18" x14ac:dyDescent="0.35">
      <c r="B20" s="1" t="s">
        <v>83</v>
      </c>
      <c r="C20" s="44">
        <v>7</v>
      </c>
      <c r="M20">
        <v>7</v>
      </c>
    </row>
    <row r="21" spans="2:13" ht="18" x14ac:dyDescent="0.35">
      <c r="B21" s="1" t="s">
        <v>114</v>
      </c>
      <c r="C21" s="44">
        <v>3</v>
      </c>
    </row>
    <row r="22" spans="2:13" x14ac:dyDescent="0.25">
      <c r="M22">
        <v>0</v>
      </c>
    </row>
    <row r="23" spans="2:13" x14ac:dyDescent="0.25">
      <c r="M23">
        <v>1</v>
      </c>
    </row>
    <row r="24" spans="2:13" x14ac:dyDescent="0.25">
      <c r="M24">
        <f>M23+1</f>
        <v>2</v>
      </c>
    </row>
    <row r="25" spans="2:13" x14ac:dyDescent="0.25">
      <c r="M25">
        <f t="shared" ref="M25:M34" si="0">M24+1</f>
        <v>3</v>
      </c>
    </row>
    <row r="26" spans="2:13" x14ac:dyDescent="0.25">
      <c r="M26">
        <f t="shared" si="0"/>
        <v>4</v>
      </c>
    </row>
    <row r="27" spans="2:13" ht="16.5" x14ac:dyDescent="0.3">
      <c r="C27" s="16"/>
      <c r="D27" s="8"/>
      <c r="M27">
        <f t="shared" si="0"/>
        <v>5</v>
      </c>
    </row>
    <row r="28" spans="2:13" ht="16.5" x14ac:dyDescent="0.3">
      <c r="B28" s="17"/>
      <c r="C28" s="8"/>
      <c r="D28" s="8"/>
      <c r="M28">
        <f t="shared" si="0"/>
        <v>6</v>
      </c>
    </row>
    <row r="29" spans="2:13" ht="16.5" x14ac:dyDescent="0.3">
      <c r="B29" s="17"/>
      <c r="C29" s="8"/>
      <c r="M29">
        <f t="shared" si="0"/>
        <v>7</v>
      </c>
    </row>
    <row r="30" spans="2:13" x14ac:dyDescent="0.25">
      <c r="M30">
        <f t="shared" si="0"/>
        <v>8</v>
      </c>
    </row>
    <row r="31" spans="2:13" x14ac:dyDescent="0.25">
      <c r="M31">
        <f t="shared" si="0"/>
        <v>9</v>
      </c>
    </row>
    <row r="32" spans="2:13" x14ac:dyDescent="0.25">
      <c r="M32">
        <f t="shared" si="0"/>
        <v>10</v>
      </c>
    </row>
    <row r="33" spans="13:13" x14ac:dyDescent="0.25">
      <c r="M33">
        <f t="shared" si="0"/>
        <v>11</v>
      </c>
    </row>
    <row r="34" spans="13:13" x14ac:dyDescent="0.25">
      <c r="M34">
        <f t="shared" si="0"/>
        <v>12</v>
      </c>
    </row>
    <row r="36" spans="13:13" x14ac:dyDescent="0.25">
      <c r="M36" t="s">
        <v>264</v>
      </c>
    </row>
  </sheetData>
  <sheetProtection algorithmName="SHA-512" hashValue="L8DbGNDeVf0k3s5mqWnqdglynugBnsPFybnt1Ob3a6gXGfXz3jk6Ozltl3L24aY3ckdPekfmYWlvYrcvVvyE3A==" saltValue="QX4UTpKHbvYUiDCWNttX4A==" spinCount="100000" sheet="1" objects="1" scenarios="1"/>
  <mergeCells count="1">
    <mergeCell ref="B2:C2"/>
  </mergeCells>
  <dataValidations count="4">
    <dataValidation type="list" allowBlank="1" showInputMessage="1" showErrorMessage="1" sqref="C5" xr:uid="{00000000-0002-0000-0000-000002000000}">
      <formula1>$M$5:$M$8</formula1>
    </dataValidation>
    <dataValidation type="list" allowBlank="1" showInputMessage="1" showErrorMessage="1" sqref="C6" xr:uid="{00000000-0002-0000-0000-000000000000}">
      <formula1>$M$10:$M$14</formula1>
    </dataValidation>
    <dataValidation type="list" allowBlank="1" showInputMessage="1" showErrorMessage="1" sqref="C20" xr:uid="{419C6030-8451-4D3A-9879-A8DA7072B1A5}">
      <formula1>$M$16:$M$20</formula1>
    </dataValidation>
    <dataValidation type="list" allowBlank="1" showInputMessage="1" showErrorMessage="1" sqref="C21" xr:uid="{1072DD44-A29A-4EBB-9077-7FA476FD6C05}">
      <formula1>$M$22:$M$34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D9C23-C519-4979-9D52-505B3D055010}">
  <dimension ref="B2:V25"/>
  <sheetViews>
    <sheetView showGridLines="0" workbookViewId="0"/>
  </sheetViews>
  <sheetFormatPr defaultRowHeight="15" x14ac:dyDescent="0.25"/>
  <cols>
    <col min="2" max="2" width="31.5703125" customWidth="1"/>
    <col min="3" max="3" width="32.85546875" customWidth="1"/>
    <col min="5" max="5" width="13.7109375" customWidth="1"/>
    <col min="6" max="6" width="17.28515625" customWidth="1"/>
    <col min="7" max="7" width="9.5703125" customWidth="1"/>
    <col min="8" max="8" width="12.140625" customWidth="1"/>
    <col min="9" max="9" width="14.28515625" customWidth="1"/>
    <col min="11" max="11" width="12.42578125" customWidth="1"/>
    <col min="12" max="12" width="17" customWidth="1"/>
    <col min="17" max="17" width="9.140625" customWidth="1"/>
    <col min="18" max="19" width="9.140625" hidden="1" customWidth="1"/>
    <col min="20" max="23" width="0" hidden="1" customWidth="1"/>
  </cols>
  <sheetData>
    <row r="2" spans="2:22" ht="23.25" x14ac:dyDescent="0.35">
      <c r="B2" s="143" t="s">
        <v>91</v>
      </c>
      <c r="C2" s="143"/>
    </row>
    <row r="3" spans="2:22" ht="18" x14ac:dyDescent="0.35">
      <c r="B3" s="14" t="str">
        <f>"Name of Main "&amp; VLOOKUP('Business &amp; Loan'!C6,'Owner Info'!$R$8:$S$12,2,0)</f>
        <v>Name of Main Owner</v>
      </c>
      <c r="C3" s="45"/>
    </row>
    <row r="4" spans="2:22" ht="18" x14ac:dyDescent="0.35">
      <c r="B4" s="14" t="s">
        <v>92</v>
      </c>
      <c r="C4" s="36" t="s">
        <v>93</v>
      </c>
      <c r="R4" t="s">
        <v>93</v>
      </c>
      <c r="S4" t="s">
        <v>99</v>
      </c>
      <c r="T4" t="str">
        <f>VLOOKUP(C4,$R$4:$S$5,2,0)</f>
        <v>Mr</v>
      </c>
    </row>
    <row r="5" spans="2:22" ht="36" x14ac:dyDescent="0.35">
      <c r="B5" s="1" t="s">
        <v>94</v>
      </c>
      <c r="C5" s="45"/>
      <c r="R5" t="s">
        <v>100</v>
      </c>
      <c r="S5" t="s">
        <v>101</v>
      </c>
    </row>
    <row r="6" spans="2:22" ht="18" x14ac:dyDescent="0.35">
      <c r="B6" s="1" t="s">
        <v>95</v>
      </c>
      <c r="C6" s="36" t="s">
        <v>96</v>
      </c>
    </row>
    <row r="7" spans="2:22" ht="51" customHeight="1" x14ac:dyDescent="0.35">
      <c r="B7" s="15" t="s">
        <v>97</v>
      </c>
      <c r="C7" s="46"/>
      <c r="T7">
        <v>0</v>
      </c>
    </row>
    <row r="8" spans="2:22" ht="18" x14ac:dyDescent="0.35">
      <c r="B8" s="14" t="s">
        <v>56</v>
      </c>
      <c r="C8" s="47"/>
      <c r="R8" t="s">
        <v>59</v>
      </c>
      <c r="S8" t="s">
        <v>160</v>
      </c>
      <c r="T8">
        <v>1</v>
      </c>
      <c r="V8" t="s">
        <v>102</v>
      </c>
    </row>
    <row r="9" spans="2:22" ht="24" customHeight="1" x14ac:dyDescent="0.35">
      <c r="B9" s="14" t="s">
        <v>98</v>
      </c>
      <c r="C9" s="36">
        <v>7</v>
      </c>
      <c r="R9" t="s">
        <v>58</v>
      </c>
      <c r="S9" t="s">
        <v>161</v>
      </c>
      <c r="T9">
        <v>2</v>
      </c>
      <c r="V9" t="s">
        <v>103</v>
      </c>
    </row>
    <row r="10" spans="2:22" x14ac:dyDescent="0.25">
      <c r="R10" t="s">
        <v>104</v>
      </c>
      <c r="S10" t="s">
        <v>162</v>
      </c>
      <c r="T10">
        <v>3</v>
      </c>
      <c r="V10" t="s">
        <v>96</v>
      </c>
    </row>
    <row r="11" spans="2:22" x14ac:dyDescent="0.25">
      <c r="R11" t="s">
        <v>57</v>
      </c>
      <c r="S11" t="s">
        <v>161</v>
      </c>
      <c r="T11" t="s">
        <v>105</v>
      </c>
      <c r="V11" t="s">
        <v>106</v>
      </c>
    </row>
    <row r="12" spans="2:22" ht="18.75" x14ac:dyDescent="0.3">
      <c r="B12" s="3" t="s">
        <v>88</v>
      </c>
      <c r="C12" s="9"/>
      <c r="D12" s="5"/>
      <c r="E12" s="5"/>
      <c r="F12" s="5"/>
      <c r="R12" s="8" t="s">
        <v>107</v>
      </c>
      <c r="S12" t="s">
        <v>160</v>
      </c>
    </row>
    <row r="13" spans="2:22" ht="18" x14ac:dyDescent="0.35">
      <c r="B13" s="14" t="s">
        <v>108</v>
      </c>
      <c r="C13" s="10"/>
      <c r="D13" s="10"/>
      <c r="E13" s="10"/>
      <c r="F13" s="10"/>
      <c r="G13" s="6" t="s">
        <v>109</v>
      </c>
      <c r="H13" s="10"/>
      <c r="I13" s="10"/>
      <c r="J13" s="10"/>
      <c r="K13" s="10"/>
      <c r="L13" s="10"/>
    </row>
    <row r="14" spans="2:22" ht="18" x14ac:dyDescent="0.35">
      <c r="B14" s="145"/>
      <c r="C14" s="145"/>
      <c r="D14" s="145"/>
      <c r="E14" s="145"/>
      <c r="F14" s="6"/>
      <c r="G14" s="146" t="s">
        <v>110</v>
      </c>
      <c r="H14" s="146"/>
      <c r="I14" s="146"/>
      <c r="J14" s="146"/>
      <c r="K14" s="146"/>
    </row>
    <row r="15" spans="2:22" ht="18" x14ac:dyDescent="0.35">
      <c r="B15" s="145"/>
      <c r="C15" s="145"/>
      <c r="D15" s="145"/>
      <c r="E15" s="145"/>
      <c r="F15" s="6"/>
      <c r="G15" s="146"/>
      <c r="H15" s="146"/>
      <c r="I15" s="146"/>
      <c r="J15" s="146"/>
      <c r="K15" s="146"/>
    </row>
    <row r="16" spans="2:22" ht="18" x14ac:dyDescent="0.35">
      <c r="B16" s="145"/>
      <c r="C16" s="145"/>
      <c r="D16" s="145"/>
      <c r="E16" s="145"/>
      <c r="F16" s="7"/>
      <c r="G16" s="146"/>
      <c r="H16" s="146"/>
      <c r="I16" s="146"/>
      <c r="J16" s="146"/>
      <c r="K16" s="146"/>
      <c r="L16" s="7"/>
    </row>
    <row r="17" spans="2:12" ht="18" x14ac:dyDescent="0.35">
      <c r="B17" s="145"/>
      <c r="C17" s="145"/>
      <c r="D17" s="145"/>
      <c r="E17" s="145"/>
      <c r="F17" s="6"/>
      <c r="G17" s="146"/>
      <c r="H17" s="146"/>
      <c r="I17" s="146"/>
      <c r="J17" s="146"/>
      <c r="K17" s="146"/>
    </row>
    <row r="18" spans="2:12" ht="18" x14ac:dyDescent="0.35">
      <c r="B18" s="145"/>
      <c r="C18" s="145"/>
      <c r="D18" s="145"/>
      <c r="E18" s="145"/>
      <c r="F18" s="6"/>
      <c r="G18" s="146"/>
      <c r="H18" s="146"/>
      <c r="I18" s="146"/>
      <c r="J18" s="146"/>
      <c r="K18" s="146"/>
    </row>
    <row r="19" spans="2:12" ht="18" x14ac:dyDescent="0.35">
      <c r="B19" s="12" t="str">
        <f>LEN(B14)&amp;" out of 350 characters used"</f>
        <v>0 out of 350 characters used</v>
      </c>
      <c r="C19" s="11"/>
      <c r="D19" s="11"/>
      <c r="E19" s="11"/>
      <c r="F19" s="6"/>
      <c r="G19" s="11"/>
      <c r="H19" s="11"/>
      <c r="I19" s="11"/>
      <c r="J19" s="11"/>
      <c r="K19" s="11"/>
    </row>
    <row r="21" spans="2:12" ht="36.75" customHeight="1" x14ac:dyDescent="0.25">
      <c r="B21" s="2" t="str">
        <f>"Additional Number of "&amp;VLOOKUP('Business &amp; Loan'!C6,'Owner Info'!$R$8:$S$12,2,0)</f>
        <v>Additional Number of Owner</v>
      </c>
      <c r="C21" s="48">
        <v>0</v>
      </c>
      <c r="D21" s="10"/>
      <c r="E21" s="147" t="str">
        <f>"Additional "&amp; VLOOKUP('Business &amp; Loan'!C6,'Owner Info'!$R$8:$S$12,2,0) &amp;" 1"</f>
        <v>Additional Owner 1</v>
      </c>
      <c r="F21" s="147"/>
      <c r="G21" s="13"/>
      <c r="H21" s="147" t="str">
        <f>"Additional "&amp; VLOOKUP('Business &amp; Loan'!C6,'Owner Info'!$R$8:$S$12,2,0) &amp;" 2"</f>
        <v>Additional Owner 2</v>
      </c>
      <c r="I21" s="147"/>
      <c r="J21" s="13"/>
      <c r="K21" s="147" t="str">
        <f>"Additional "&amp; VLOOKUP('Business &amp; Loan'!C6,'Owner Info'!$R$8:$S$12,2,0) &amp;" 3"</f>
        <v>Additional Owner 3</v>
      </c>
      <c r="L21" s="147"/>
    </row>
    <row r="22" spans="2:12" ht="18" x14ac:dyDescent="0.35">
      <c r="B22" s="8"/>
      <c r="C22" s="8"/>
      <c r="E22" s="7" t="s">
        <v>111</v>
      </c>
      <c r="F22" s="49"/>
      <c r="G22" s="7"/>
      <c r="H22" s="7" t="s">
        <v>111</v>
      </c>
      <c r="I22" s="49"/>
      <c r="J22" s="7"/>
      <c r="K22" s="7" t="s">
        <v>111</v>
      </c>
      <c r="L22" s="49"/>
    </row>
    <row r="23" spans="2:12" ht="42" customHeight="1" x14ac:dyDescent="0.35">
      <c r="E23" s="7" t="s">
        <v>112</v>
      </c>
      <c r="F23" s="49" t="s">
        <v>102</v>
      </c>
      <c r="G23" s="7"/>
      <c r="H23" s="7" t="s">
        <v>95</v>
      </c>
      <c r="I23" s="49" t="s">
        <v>96</v>
      </c>
      <c r="J23" s="7"/>
      <c r="K23" s="7" t="s">
        <v>95</v>
      </c>
      <c r="L23" s="49" t="s">
        <v>106</v>
      </c>
    </row>
    <row r="25" spans="2:12" ht="18.75" x14ac:dyDescent="0.3">
      <c r="E25" s="144" t="s">
        <v>113</v>
      </c>
      <c r="F25" s="144"/>
      <c r="G25" s="144"/>
      <c r="H25" s="144"/>
      <c r="I25" s="144"/>
      <c r="J25" s="144"/>
      <c r="K25" s="144"/>
      <c r="L25" s="144"/>
    </row>
  </sheetData>
  <sheetProtection algorithmName="SHA-512" hashValue="/MkkTxvfPe2hUaucvoAjeLsWUdkasds7zlhJNryyRyPtSPbKKOqusN/hZf8hHQ+IRsV+bQWx3uOZjZJ66mYpXA==" saltValue="m81WgHcFJi94zvBBe+27yQ==" spinCount="100000" sheet="1" objects="1" scenarios="1"/>
  <mergeCells count="7">
    <mergeCell ref="E25:L25"/>
    <mergeCell ref="B2:C2"/>
    <mergeCell ref="B14:E18"/>
    <mergeCell ref="G14:K18"/>
    <mergeCell ref="E21:F21"/>
    <mergeCell ref="H21:I21"/>
    <mergeCell ref="K21:L21"/>
  </mergeCells>
  <conditionalFormatting sqref="E25">
    <cfRule type="expression" dxfId="3" priority="4">
      <formula>$C$21&lt;&gt;"3 &amp; Above"</formula>
    </cfRule>
  </conditionalFormatting>
  <conditionalFormatting sqref="E21:F23">
    <cfRule type="expression" dxfId="2" priority="3">
      <formula>$C$21&lt;1</formula>
    </cfRule>
  </conditionalFormatting>
  <conditionalFormatting sqref="H21:I23">
    <cfRule type="expression" dxfId="1" priority="2">
      <formula>$C$21&lt;2</formula>
    </cfRule>
  </conditionalFormatting>
  <conditionalFormatting sqref="K21:L23">
    <cfRule type="expression" dxfId="0" priority="1">
      <formula>$C$21&lt;3</formula>
    </cfRule>
  </conditionalFormatting>
  <dataValidations count="3">
    <dataValidation type="list" allowBlank="1" showInputMessage="1" showErrorMessage="1" sqref="C6 L23 I23 F23" xr:uid="{43405411-AF8F-45EA-981C-540962C083EF}">
      <formula1>$V$8:$V$11</formula1>
    </dataValidation>
    <dataValidation type="list" allowBlank="1" showInputMessage="1" showErrorMessage="1" sqref="C4" xr:uid="{E3721B3C-D654-41E9-88DC-9F72F30D4BC1}">
      <formula1>$R$4:$R$5</formula1>
    </dataValidation>
    <dataValidation type="list" allowBlank="1" showInputMessage="1" showErrorMessage="1" sqref="C21" xr:uid="{C68DC5ED-5CA6-41F9-826B-AE026EB45644}">
      <formula1>$T$7:$T$11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9"/>
  <sheetViews>
    <sheetView showGridLines="0" workbookViewId="0">
      <selection activeCell="H9" sqref="H9"/>
    </sheetView>
  </sheetViews>
  <sheetFormatPr defaultRowHeight="16.5" x14ac:dyDescent="0.3"/>
  <cols>
    <col min="1" max="1" width="5.7109375" style="51" customWidth="1"/>
    <col min="2" max="2" width="36.7109375" style="51" customWidth="1"/>
    <col min="3" max="3" width="20.7109375" style="50" customWidth="1"/>
    <col min="4" max="4" width="23.85546875" style="50" customWidth="1"/>
    <col min="5" max="5" width="5.7109375" style="50" customWidth="1"/>
    <col min="6" max="6" width="6.5703125" style="50" customWidth="1"/>
    <col min="7" max="7" width="16.85546875" style="50" customWidth="1"/>
    <col min="8" max="12" width="9.140625" style="51"/>
    <col min="13" max="13" width="9.5703125" style="51" bestFit="1" customWidth="1"/>
    <col min="14" max="14" width="9.85546875" style="51" bestFit="1" customWidth="1"/>
    <col min="15" max="16" width="15.28515625" style="51" hidden="1" customWidth="1"/>
    <col min="17" max="17" width="15.28515625" style="51" bestFit="1" customWidth="1"/>
    <col min="18" max="16384" width="9.140625" style="51"/>
  </cols>
  <sheetData>
    <row r="1" spans="1:20" ht="26.25" customHeight="1" x14ac:dyDescent="0.35">
      <c r="A1" s="148" t="s">
        <v>116</v>
      </c>
      <c r="B1" s="148"/>
      <c r="C1" s="148"/>
      <c r="D1" s="148"/>
      <c r="E1" s="148"/>
    </row>
    <row r="2" spans="1:20" ht="21.75" customHeight="1" x14ac:dyDescent="0.3">
      <c r="C2" s="50" t="s">
        <v>5</v>
      </c>
      <c r="D2" s="50" t="s">
        <v>6</v>
      </c>
    </row>
    <row r="3" spans="1:20" ht="18" x14ac:dyDescent="0.35">
      <c r="A3" s="52"/>
      <c r="B3" s="52"/>
      <c r="C3" s="77" t="s">
        <v>71</v>
      </c>
      <c r="D3" s="76" t="s">
        <v>72</v>
      </c>
      <c r="F3" s="53"/>
      <c r="G3" s="53"/>
      <c r="M3" s="54"/>
      <c r="N3" s="54"/>
    </row>
    <row r="4" spans="1:20" ht="18" x14ac:dyDescent="0.35">
      <c r="A4" s="52"/>
      <c r="B4" s="55" t="s">
        <v>0</v>
      </c>
      <c r="C4" s="78" t="s">
        <v>68</v>
      </c>
      <c r="D4" s="56" t="str">
        <f>(LEFT(C4,4)+1) &amp; "-" &amp; (RIGHT(LEFT(C4,4)+2,2))</f>
        <v>2023-24</v>
      </c>
      <c r="E4" s="57"/>
      <c r="F4" s="57"/>
      <c r="G4" s="57"/>
      <c r="I4" s="57"/>
      <c r="J4" s="57"/>
      <c r="K4" s="57"/>
      <c r="M4" s="58"/>
      <c r="N4" s="58"/>
      <c r="O4" s="51" t="s">
        <v>67</v>
      </c>
      <c r="P4" s="51" t="s">
        <v>70</v>
      </c>
    </row>
    <row r="5" spans="1:20" x14ac:dyDescent="0.3">
      <c r="B5" s="59" t="s">
        <v>1</v>
      </c>
      <c r="C5" s="79">
        <v>0</v>
      </c>
      <c r="D5" s="80">
        <v>0</v>
      </c>
      <c r="F5" s="53"/>
      <c r="G5" s="53"/>
      <c r="H5" s="60"/>
      <c r="I5" s="61"/>
      <c r="J5" s="61"/>
      <c r="K5" s="61"/>
      <c r="O5" s="51" t="s">
        <v>68</v>
      </c>
      <c r="P5" s="51" t="s">
        <v>71</v>
      </c>
      <c r="Q5" s="53"/>
      <c r="R5" s="62"/>
      <c r="S5" s="62"/>
      <c r="T5" s="62"/>
    </row>
    <row r="6" spans="1:20" x14ac:dyDescent="0.3">
      <c r="B6" s="59" t="s">
        <v>2</v>
      </c>
      <c r="C6" s="79">
        <v>0</v>
      </c>
      <c r="D6" s="80">
        <v>0</v>
      </c>
      <c r="F6" s="53"/>
      <c r="G6" s="53"/>
      <c r="H6" s="60"/>
      <c r="I6" s="61"/>
      <c r="J6" s="61"/>
      <c r="K6" s="61"/>
      <c r="O6" s="51" t="s">
        <v>75</v>
      </c>
      <c r="P6" s="51" t="s">
        <v>72</v>
      </c>
      <c r="Q6" s="53"/>
      <c r="S6" s="62"/>
      <c r="T6" s="62"/>
    </row>
    <row r="7" spans="1:20" x14ac:dyDescent="0.3">
      <c r="B7" s="59" t="s">
        <v>3</v>
      </c>
      <c r="C7" s="63">
        <f>SUM(C5:C6)</f>
        <v>0</v>
      </c>
      <c r="D7" s="63">
        <f>SUM(D5:D6)</f>
        <v>0</v>
      </c>
      <c r="E7" s="64"/>
      <c r="F7" s="65"/>
      <c r="G7" s="65"/>
      <c r="I7" s="66"/>
      <c r="J7" s="66"/>
      <c r="K7" s="66"/>
      <c r="O7" s="51" t="s">
        <v>153</v>
      </c>
      <c r="P7" s="51" t="s">
        <v>69</v>
      </c>
    </row>
    <row r="8" spans="1:20" x14ac:dyDescent="0.3">
      <c r="B8" s="59"/>
      <c r="F8" s="53"/>
      <c r="G8" s="53"/>
      <c r="I8" s="66"/>
      <c r="J8" s="66"/>
      <c r="K8" s="66"/>
    </row>
    <row r="9" spans="1:20" x14ac:dyDescent="0.3">
      <c r="B9" s="59" t="s">
        <v>152</v>
      </c>
      <c r="C9" s="81">
        <v>0</v>
      </c>
      <c r="D9" s="84">
        <v>1</v>
      </c>
      <c r="F9" s="53"/>
      <c r="G9" s="53"/>
      <c r="I9" s="61"/>
      <c r="J9" s="61"/>
      <c r="K9" s="61"/>
      <c r="M9" s="62"/>
      <c r="N9" s="62"/>
      <c r="O9" s="67"/>
    </row>
    <row r="10" spans="1:20" ht="33" x14ac:dyDescent="0.3">
      <c r="B10" s="59" t="s">
        <v>55</v>
      </c>
      <c r="C10" s="82">
        <v>0</v>
      </c>
      <c r="D10" s="83">
        <v>0</v>
      </c>
      <c r="F10" s="53"/>
      <c r="G10" s="68"/>
      <c r="H10" s="68"/>
      <c r="I10" s="68"/>
      <c r="J10" s="68"/>
      <c r="K10" s="68"/>
      <c r="L10" s="68"/>
      <c r="M10" s="62"/>
      <c r="N10" s="62"/>
      <c r="O10" s="67"/>
    </row>
    <row r="11" spans="1:20" x14ac:dyDescent="0.3">
      <c r="B11" s="59"/>
      <c r="F11" s="53"/>
      <c r="G11" s="68"/>
      <c r="H11" s="68"/>
      <c r="I11" s="68"/>
      <c r="J11" s="68"/>
      <c r="K11" s="68"/>
      <c r="L11" s="68"/>
    </row>
    <row r="12" spans="1:20" x14ac:dyDescent="0.3">
      <c r="B12" s="69" t="s">
        <v>11</v>
      </c>
      <c r="C12" s="70">
        <f>C7+C9+C10</f>
        <v>0</v>
      </c>
      <c r="D12" s="70">
        <f>D7+D9+D10</f>
        <v>1</v>
      </c>
      <c r="E12" s="71"/>
      <c r="F12" s="57"/>
      <c r="G12" s="68"/>
      <c r="H12" s="68"/>
      <c r="I12" s="68"/>
      <c r="J12" s="68"/>
      <c r="K12" s="68"/>
      <c r="L12" s="68"/>
    </row>
    <row r="13" spans="1:20" x14ac:dyDescent="0.3">
      <c r="B13" s="59"/>
      <c r="F13" s="53"/>
      <c r="G13" s="68"/>
      <c r="H13" s="68"/>
      <c r="I13" s="68"/>
      <c r="J13" s="68"/>
      <c r="K13" s="68"/>
      <c r="L13" s="68"/>
    </row>
    <row r="14" spans="1:20" x14ac:dyDescent="0.3">
      <c r="B14" s="59" t="s">
        <v>62</v>
      </c>
      <c r="C14" s="81">
        <v>0</v>
      </c>
      <c r="D14" s="84">
        <v>0</v>
      </c>
      <c r="F14" s="53"/>
      <c r="G14" s="68"/>
      <c r="H14" s="68"/>
      <c r="I14" s="68"/>
      <c r="J14" s="68"/>
      <c r="K14" s="68"/>
      <c r="L14" s="68"/>
      <c r="M14" s="62"/>
      <c r="N14" s="62"/>
      <c r="O14" s="67"/>
    </row>
    <row r="15" spans="1:20" x14ac:dyDescent="0.3">
      <c r="B15" s="59" t="s">
        <v>47</v>
      </c>
      <c r="C15" s="81">
        <v>0</v>
      </c>
      <c r="D15" s="81">
        <v>0</v>
      </c>
      <c r="F15" s="53"/>
      <c r="G15" s="68"/>
      <c r="H15" s="68"/>
      <c r="I15" s="68"/>
      <c r="J15" s="68"/>
      <c r="K15" s="68"/>
      <c r="L15" s="68"/>
      <c r="M15" s="62"/>
      <c r="N15" s="62"/>
      <c r="O15" s="67"/>
    </row>
    <row r="16" spans="1:20" x14ac:dyDescent="0.3">
      <c r="B16" s="59" t="s">
        <v>43</v>
      </c>
      <c r="C16" s="81">
        <v>0</v>
      </c>
      <c r="D16" s="81">
        <v>0</v>
      </c>
      <c r="F16" s="53"/>
      <c r="G16" s="68"/>
      <c r="H16" s="68"/>
      <c r="I16" s="68"/>
      <c r="J16" s="68"/>
      <c r="K16" s="68"/>
      <c r="L16" s="68"/>
      <c r="M16" s="62"/>
      <c r="N16" s="62"/>
      <c r="O16" s="67"/>
    </row>
    <row r="17" spans="2:12" x14ac:dyDescent="0.3">
      <c r="B17" s="59" t="s">
        <v>44</v>
      </c>
      <c r="C17" s="79">
        <v>0</v>
      </c>
      <c r="D17" s="85">
        <v>0</v>
      </c>
      <c r="F17" s="53"/>
      <c r="G17" s="68"/>
      <c r="H17" s="68"/>
      <c r="I17" s="68"/>
      <c r="J17" s="68"/>
      <c r="K17" s="68"/>
      <c r="L17" s="68"/>
    </row>
    <row r="18" spans="2:12" x14ac:dyDescent="0.3">
      <c r="B18" s="59" t="s">
        <v>60</v>
      </c>
      <c r="C18" s="79">
        <v>0</v>
      </c>
      <c r="D18" s="85">
        <v>0</v>
      </c>
      <c r="F18" s="53"/>
      <c r="G18" s="68"/>
      <c r="H18" s="68"/>
      <c r="I18" s="68"/>
      <c r="J18" s="68"/>
      <c r="K18" s="68"/>
      <c r="L18" s="68"/>
    </row>
    <row r="19" spans="2:12" x14ac:dyDescent="0.3">
      <c r="B19" s="59" t="s">
        <v>66</v>
      </c>
      <c r="C19" s="79">
        <v>0</v>
      </c>
      <c r="D19" s="85">
        <v>0</v>
      </c>
      <c r="F19" s="53"/>
      <c r="G19" s="53"/>
      <c r="I19" s="61"/>
      <c r="J19" s="61"/>
      <c r="K19" s="61"/>
    </row>
    <row r="20" spans="2:12" ht="33" x14ac:dyDescent="0.3">
      <c r="B20" s="59" t="s">
        <v>53</v>
      </c>
      <c r="C20" s="81">
        <v>0</v>
      </c>
      <c r="D20" s="86">
        <v>0</v>
      </c>
      <c r="F20" s="53"/>
      <c r="G20" s="53"/>
      <c r="I20" s="61"/>
      <c r="J20" s="61"/>
      <c r="K20" s="61"/>
    </row>
    <row r="21" spans="2:12" x14ac:dyDescent="0.3">
      <c r="B21" s="59" t="s">
        <v>61</v>
      </c>
      <c r="C21" s="80">
        <v>0</v>
      </c>
      <c r="D21" s="80">
        <v>0</v>
      </c>
      <c r="F21" s="53"/>
      <c r="G21" s="53"/>
      <c r="I21" s="61"/>
      <c r="J21" s="61"/>
      <c r="K21" s="61"/>
    </row>
    <row r="22" spans="2:12" x14ac:dyDescent="0.3">
      <c r="B22" s="59" t="s">
        <v>222</v>
      </c>
      <c r="C22" s="80">
        <v>0</v>
      </c>
      <c r="D22" s="80">
        <v>0</v>
      </c>
      <c r="F22" s="53"/>
      <c r="G22" s="53"/>
      <c r="I22" s="61"/>
      <c r="J22" s="61"/>
      <c r="K22" s="61"/>
    </row>
    <row r="23" spans="2:12" x14ac:dyDescent="0.3">
      <c r="B23" s="59" t="s">
        <v>45</v>
      </c>
      <c r="C23" s="81">
        <v>0</v>
      </c>
      <c r="D23" s="81">
        <v>0</v>
      </c>
      <c r="F23" s="53"/>
      <c r="G23" s="53"/>
      <c r="I23" s="61"/>
      <c r="J23" s="61"/>
      <c r="K23" s="61"/>
    </row>
    <row r="24" spans="2:12" x14ac:dyDescent="0.3">
      <c r="B24" s="59"/>
      <c r="C24" s="72"/>
      <c r="D24" s="72"/>
      <c r="F24" s="53"/>
      <c r="G24" s="53"/>
      <c r="I24" s="61"/>
      <c r="J24" s="61"/>
      <c r="K24" s="61"/>
    </row>
    <row r="25" spans="2:12" x14ac:dyDescent="0.3">
      <c r="B25" s="59" t="s">
        <v>46</v>
      </c>
      <c r="C25" s="81">
        <v>0</v>
      </c>
      <c r="D25" s="80">
        <v>0</v>
      </c>
      <c r="F25" s="53"/>
      <c r="G25" s="53"/>
      <c r="I25" s="61"/>
      <c r="J25" s="61"/>
      <c r="K25" s="61"/>
    </row>
    <row r="26" spans="2:12" ht="33" x14ac:dyDescent="0.3">
      <c r="B26" s="59" t="s">
        <v>158</v>
      </c>
      <c r="C26" s="80">
        <v>0</v>
      </c>
      <c r="D26" s="80">
        <v>0</v>
      </c>
      <c r="F26" s="53"/>
      <c r="G26" s="53"/>
      <c r="I26" s="61"/>
      <c r="J26" s="61"/>
      <c r="K26" s="61"/>
    </row>
    <row r="27" spans="2:12" x14ac:dyDescent="0.3">
      <c r="B27" s="59"/>
      <c r="C27" s="73"/>
      <c r="D27" s="73"/>
      <c r="E27" s="73"/>
      <c r="F27" s="66"/>
      <c r="G27" s="66"/>
    </row>
    <row r="28" spans="2:12" x14ac:dyDescent="0.3">
      <c r="B28" s="59"/>
      <c r="C28" s="74"/>
      <c r="D28" s="74"/>
      <c r="E28" s="74"/>
      <c r="F28" s="75"/>
      <c r="G28" s="75"/>
    </row>
    <row r="29" spans="2:12" x14ac:dyDescent="0.3">
      <c r="B29" s="59"/>
      <c r="C29" s="73"/>
      <c r="D29" s="73"/>
      <c r="E29" s="73"/>
      <c r="F29" s="66"/>
      <c r="G29" s="66"/>
    </row>
  </sheetData>
  <sheetProtection algorithmName="SHA-512" hashValue="HWfdpxFZFQdEwEF2REEqsUnVeipRHTxZZubI/cfePDuTVMXZE4ZcGuugHFP3059vK+uWqh3SFX3TRQ3jB4I9TA==" saltValue="DjQbsNfZW85yV4JtQCB6NA==" spinCount="100000" sheet="1" objects="1" scenarios="1"/>
  <mergeCells count="1">
    <mergeCell ref="A1:E1"/>
  </mergeCells>
  <dataValidations count="2">
    <dataValidation type="list" allowBlank="1" showInputMessage="1" showErrorMessage="1" sqref="C4" xr:uid="{00000000-0002-0000-0100-000000000000}">
      <formula1>$O$4:$O$7</formula1>
    </dataValidation>
    <dataValidation type="list" allowBlank="1" showInputMessage="1" showErrorMessage="1" sqref="C3:D3" xr:uid="{00000000-0002-0000-0100-000001000000}">
      <formula1>$P$4:$P$7</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showGridLines="0" zoomScale="110" zoomScaleNormal="110" workbookViewId="0">
      <pane xSplit="1" ySplit="3" topLeftCell="B4" activePane="bottomRight" state="frozen"/>
      <selection activeCell="C23" sqref="C23"/>
      <selection pane="topRight" activeCell="C23" sqref="C23"/>
      <selection pane="bottomLeft" activeCell="C23" sqref="C23"/>
      <selection pane="bottomRight" activeCell="A20" sqref="A20"/>
    </sheetView>
  </sheetViews>
  <sheetFormatPr defaultRowHeight="16.5" x14ac:dyDescent="0.3"/>
  <cols>
    <col min="1" max="1" width="5.28515625" style="51" customWidth="1"/>
    <col min="2" max="2" width="46.140625" style="59" customWidth="1"/>
    <col min="3" max="4" width="17.7109375" style="91" customWidth="1"/>
    <col min="5" max="5" width="5.28515625" style="91" customWidth="1"/>
    <col min="6" max="16384" width="9.140625" style="51"/>
  </cols>
  <sheetData>
    <row r="1" spans="1:10" ht="24.75" customHeight="1" x14ac:dyDescent="0.35">
      <c r="A1" s="148" t="s">
        <v>117</v>
      </c>
      <c r="B1" s="148"/>
      <c r="C1" s="148"/>
      <c r="D1" s="148"/>
      <c r="E1" s="87"/>
    </row>
    <row r="2" spans="1:10" ht="19.5" customHeight="1" x14ac:dyDescent="0.35">
      <c r="A2" s="88"/>
      <c r="B2" s="88"/>
      <c r="C2" s="50" t="s">
        <v>5</v>
      </c>
      <c r="D2" s="50" t="s">
        <v>6</v>
      </c>
      <c r="E2" s="87"/>
    </row>
    <row r="3" spans="1:10" ht="18" x14ac:dyDescent="0.35">
      <c r="B3" s="55" t="s">
        <v>12</v>
      </c>
      <c r="C3" s="89" t="str">
        <f>PnL!C4</f>
        <v>2022-23</v>
      </c>
      <c r="D3" s="89" t="str">
        <f>PnL!D4</f>
        <v>2023-24</v>
      </c>
      <c r="E3" s="57"/>
      <c r="H3" s="57"/>
      <c r="I3" s="57"/>
      <c r="J3" s="57"/>
    </row>
    <row r="4" spans="1:10" x14ac:dyDescent="0.3">
      <c r="B4" s="90" t="s">
        <v>119</v>
      </c>
      <c r="E4" s="92"/>
      <c r="H4" s="92"/>
      <c r="I4" s="92"/>
      <c r="J4" s="92"/>
    </row>
    <row r="5" spans="1:10" x14ac:dyDescent="0.3">
      <c r="B5" s="93" t="s">
        <v>13</v>
      </c>
      <c r="C5" s="99">
        <v>0</v>
      </c>
      <c r="D5" s="99">
        <v>0</v>
      </c>
      <c r="E5" s="92"/>
      <c r="H5" s="92"/>
      <c r="I5" s="92"/>
      <c r="J5" s="92"/>
    </row>
    <row r="6" spans="1:10" x14ac:dyDescent="0.3">
      <c r="B6" s="93" t="s">
        <v>14</v>
      </c>
      <c r="C6" s="99">
        <v>0</v>
      </c>
      <c r="D6" s="99">
        <v>0</v>
      </c>
      <c r="E6" s="92"/>
      <c r="H6" s="92"/>
      <c r="I6" s="92"/>
      <c r="J6" s="92"/>
    </row>
    <row r="7" spans="1:10" x14ac:dyDescent="0.3">
      <c r="B7" s="93" t="s">
        <v>15</v>
      </c>
      <c r="C7" s="99">
        <v>0</v>
      </c>
      <c r="D7" s="99">
        <v>0</v>
      </c>
      <c r="E7" s="92"/>
      <c r="H7" s="92"/>
      <c r="I7" s="92"/>
      <c r="J7" s="92"/>
    </row>
    <row r="8" spans="1:10" x14ac:dyDescent="0.3">
      <c r="B8" s="93" t="s">
        <v>50</v>
      </c>
      <c r="C8" s="99">
        <v>0</v>
      </c>
      <c r="D8" s="99">
        <v>0</v>
      </c>
      <c r="E8" s="92"/>
      <c r="H8" s="92"/>
      <c r="I8" s="92"/>
      <c r="J8" s="92"/>
    </row>
    <row r="9" spans="1:10" x14ac:dyDescent="0.3">
      <c r="B9" s="93" t="s">
        <v>16</v>
      </c>
      <c r="C9" s="100">
        <v>0</v>
      </c>
      <c r="D9" s="100">
        <v>0</v>
      </c>
      <c r="E9" s="92"/>
      <c r="H9" s="92"/>
      <c r="I9" s="92"/>
      <c r="J9" s="92"/>
    </row>
    <row r="10" spans="1:10" x14ac:dyDescent="0.3">
      <c r="B10" s="93"/>
      <c r="C10" s="94">
        <f>SUM(C5:C9)</f>
        <v>0</v>
      </c>
      <c r="D10" s="94">
        <f t="shared" ref="D10" si="0">SUM(D5:D9)</f>
        <v>0</v>
      </c>
      <c r="E10" s="58"/>
      <c r="H10" s="58"/>
      <c r="I10" s="58"/>
      <c r="J10" s="58"/>
    </row>
    <row r="11" spans="1:10" x14ac:dyDescent="0.3">
      <c r="B11" s="95" t="s">
        <v>171</v>
      </c>
      <c r="E11" s="92"/>
      <c r="H11" s="92"/>
      <c r="I11" s="92"/>
      <c r="J11" s="92"/>
    </row>
    <row r="12" spans="1:10" x14ac:dyDescent="0.3">
      <c r="B12" s="93" t="s">
        <v>49</v>
      </c>
      <c r="C12" s="99">
        <v>0</v>
      </c>
      <c r="D12" s="99">
        <v>0</v>
      </c>
      <c r="E12" s="92"/>
      <c r="H12" s="92"/>
      <c r="I12" s="92"/>
      <c r="J12" s="92"/>
    </row>
    <row r="13" spans="1:10" x14ac:dyDescent="0.3">
      <c r="B13" s="93" t="s">
        <v>219</v>
      </c>
      <c r="C13" s="99">
        <v>0</v>
      </c>
      <c r="D13" s="99">
        <v>0</v>
      </c>
      <c r="E13" s="92"/>
      <c r="H13" s="92"/>
      <c r="I13" s="92"/>
      <c r="J13" s="92"/>
    </row>
    <row r="14" spans="1:10" x14ac:dyDescent="0.3">
      <c r="B14" s="93" t="s">
        <v>220</v>
      </c>
      <c r="C14" s="99">
        <v>0</v>
      </c>
      <c r="D14" s="99">
        <v>0</v>
      </c>
      <c r="E14" s="92"/>
      <c r="H14" s="92"/>
      <c r="I14" s="92"/>
      <c r="J14" s="92"/>
    </row>
    <row r="15" spans="1:10" ht="16.5" customHeight="1" x14ac:dyDescent="0.3">
      <c r="B15" s="93" t="s">
        <v>159</v>
      </c>
      <c r="C15" s="101"/>
      <c r="D15" s="101"/>
      <c r="E15" s="92"/>
      <c r="F15" s="51" t="s">
        <v>221</v>
      </c>
      <c r="H15" s="92"/>
      <c r="I15" s="92"/>
      <c r="J15" s="92"/>
    </row>
    <row r="16" spans="1:10" x14ac:dyDescent="0.3">
      <c r="B16" s="93" t="s">
        <v>17</v>
      </c>
      <c r="C16" s="99">
        <v>0</v>
      </c>
      <c r="D16" s="99">
        <v>0</v>
      </c>
      <c r="E16" s="92"/>
      <c r="H16" s="92"/>
      <c r="I16" s="92"/>
      <c r="J16" s="92"/>
    </row>
    <row r="17" spans="2:10" x14ac:dyDescent="0.3">
      <c r="B17" s="93" t="s">
        <v>18</v>
      </c>
      <c r="C17" s="100">
        <v>0</v>
      </c>
      <c r="D17" s="99">
        <v>0</v>
      </c>
      <c r="E17" s="92"/>
      <c r="H17" s="92"/>
      <c r="I17" s="92"/>
      <c r="J17" s="92"/>
    </row>
    <row r="18" spans="2:10" x14ac:dyDescent="0.3">
      <c r="B18" s="93"/>
      <c r="C18" s="94">
        <f>SUM(C12:C17)</f>
        <v>0</v>
      </c>
      <c r="D18" s="94">
        <f>SUM(D12:D17)</f>
        <v>0</v>
      </c>
      <c r="E18" s="58"/>
      <c r="H18" s="58"/>
      <c r="I18" s="58"/>
      <c r="J18" s="58"/>
    </row>
    <row r="19" spans="2:10" x14ac:dyDescent="0.3">
      <c r="B19" s="95" t="s">
        <v>120</v>
      </c>
      <c r="E19" s="92"/>
      <c r="H19" s="92"/>
      <c r="I19" s="92"/>
      <c r="J19" s="92"/>
    </row>
    <row r="20" spans="2:10" ht="33" x14ac:dyDescent="0.3">
      <c r="B20" s="93" t="s">
        <v>155</v>
      </c>
      <c r="C20" s="99">
        <v>0</v>
      </c>
      <c r="D20" s="99">
        <v>0</v>
      </c>
      <c r="E20" s="92"/>
      <c r="H20" s="92"/>
      <c r="I20" s="92"/>
      <c r="J20" s="92"/>
    </row>
    <row r="21" spans="2:10" ht="25.5" customHeight="1" x14ac:dyDescent="0.3">
      <c r="B21" s="93" t="s">
        <v>156</v>
      </c>
      <c r="C21" s="99">
        <v>0</v>
      </c>
      <c r="D21" s="99">
        <v>0</v>
      </c>
      <c r="E21" s="92"/>
      <c r="H21" s="92"/>
      <c r="I21" s="92"/>
      <c r="J21" s="92"/>
    </row>
    <row r="22" spans="2:10" x14ac:dyDescent="0.3">
      <c r="B22" s="93" t="s">
        <v>157</v>
      </c>
      <c r="C22" s="99">
        <v>0</v>
      </c>
      <c r="D22" s="99">
        <v>0</v>
      </c>
      <c r="E22" s="92"/>
      <c r="H22" s="92"/>
      <c r="I22" s="92"/>
      <c r="J22" s="92"/>
    </row>
    <row r="23" spans="2:10" x14ac:dyDescent="0.3">
      <c r="B23" s="93" t="s">
        <v>19</v>
      </c>
      <c r="C23" s="99">
        <v>0</v>
      </c>
      <c r="D23" s="99">
        <v>0</v>
      </c>
      <c r="E23" s="92"/>
      <c r="H23" s="92"/>
      <c r="I23" s="92"/>
      <c r="J23" s="92"/>
    </row>
    <row r="24" spans="2:10" ht="33" x14ac:dyDescent="0.3">
      <c r="B24" s="93" t="s">
        <v>48</v>
      </c>
      <c r="C24" s="99">
        <v>0</v>
      </c>
      <c r="D24" s="99">
        <v>0</v>
      </c>
      <c r="E24" s="92"/>
      <c r="H24" s="92"/>
      <c r="I24" s="92"/>
      <c r="J24" s="92"/>
    </row>
    <row r="25" spans="2:10" x14ac:dyDescent="0.3">
      <c r="B25" s="93" t="s">
        <v>20</v>
      </c>
      <c r="C25" s="99">
        <v>0</v>
      </c>
      <c r="D25" s="99">
        <v>0</v>
      </c>
      <c r="E25" s="92"/>
      <c r="H25" s="92"/>
      <c r="I25" s="92"/>
      <c r="J25" s="92"/>
    </row>
    <row r="26" spans="2:10" x14ac:dyDescent="0.3">
      <c r="B26" s="93" t="s">
        <v>21</v>
      </c>
      <c r="C26" s="99">
        <v>0</v>
      </c>
      <c r="D26" s="99">
        <v>0</v>
      </c>
      <c r="E26" s="92"/>
      <c r="H26" s="92"/>
      <c r="I26" s="92"/>
      <c r="J26" s="92"/>
    </row>
    <row r="27" spans="2:10" x14ac:dyDescent="0.3">
      <c r="B27" s="93" t="s">
        <v>24</v>
      </c>
      <c r="C27" s="100">
        <v>0</v>
      </c>
      <c r="D27" s="100">
        <v>0</v>
      </c>
      <c r="E27" s="92"/>
      <c r="H27" s="92"/>
      <c r="I27" s="92"/>
      <c r="J27" s="92"/>
    </row>
    <row r="28" spans="2:10" x14ac:dyDescent="0.3">
      <c r="C28" s="94">
        <f>SUM(C20:C27)</f>
        <v>0</v>
      </c>
      <c r="D28" s="94">
        <f t="shared" ref="D28" si="1">SUM(D20:D27)</f>
        <v>0</v>
      </c>
      <c r="E28" s="58"/>
      <c r="H28" s="58"/>
      <c r="I28" s="58"/>
      <c r="J28" s="58"/>
    </row>
    <row r="29" spans="2:10" x14ac:dyDescent="0.3">
      <c r="E29" s="92"/>
      <c r="H29" s="92"/>
      <c r="I29" s="92"/>
      <c r="J29" s="92"/>
    </row>
    <row r="30" spans="2:10" s="98" customFormat="1" x14ac:dyDescent="0.3">
      <c r="B30" s="96" t="s">
        <v>23</v>
      </c>
      <c r="C30" s="97">
        <f>C10+C18+C28</f>
        <v>0</v>
      </c>
      <c r="D30" s="97">
        <f>D10+D18+D28</f>
        <v>0</v>
      </c>
      <c r="E30" s="58"/>
      <c r="H30" s="58"/>
      <c r="I30" s="58"/>
      <c r="J30" s="58"/>
    </row>
    <row r="31" spans="2:10" x14ac:dyDescent="0.3">
      <c r="B31" s="93"/>
      <c r="E31" s="92"/>
    </row>
    <row r="33" spans="2:5" x14ac:dyDescent="0.3">
      <c r="B33" s="93"/>
      <c r="E33" s="51"/>
    </row>
  </sheetData>
  <sheetProtection algorithmName="SHA-512" hashValue="t+2u/4zRVCQJlSmiUmcXKUUtuozv7uEzuvgqIUjRKaWuAeolyFEFIw8iIzbYIT9Q3w408/WKjLdqUx6OFNKo9Q==" saltValue="FoT35a0XWBXdy7CU73+idw==" spinCount="100000" sheet="1" objects="1" scenarios="1"/>
  <mergeCells count="1">
    <mergeCell ref="A1:D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
  <sheetViews>
    <sheetView showGridLines="0" zoomScale="110" zoomScaleNormal="110" workbookViewId="0">
      <pane xSplit="1" ySplit="3" topLeftCell="B4" activePane="bottomRight" state="frozen"/>
      <selection activeCell="C23" sqref="C23"/>
      <selection pane="topRight" activeCell="C23" sqref="C23"/>
      <selection pane="bottomLeft" activeCell="C23" sqref="C23"/>
      <selection pane="bottomRight" activeCell="H17" sqref="H17"/>
    </sheetView>
  </sheetViews>
  <sheetFormatPr defaultRowHeight="16.5" x14ac:dyDescent="0.3"/>
  <cols>
    <col min="1" max="1" width="4.7109375" style="51" customWidth="1"/>
    <col min="2" max="2" width="36.140625" style="59" customWidth="1"/>
    <col min="3" max="4" width="19.7109375" style="104" customWidth="1"/>
    <col min="5" max="5" width="5.85546875" style="51" customWidth="1"/>
    <col min="6" max="16384" width="9.140625" style="51"/>
  </cols>
  <sheetData>
    <row r="1" spans="1:5" ht="24" customHeight="1" x14ac:dyDescent="0.35">
      <c r="A1" s="148" t="s">
        <v>118</v>
      </c>
      <c r="B1" s="148"/>
      <c r="C1" s="148"/>
      <c r="D1" s="148"/>
      <c r="E1" s="148"/>
    </row>
    <row r="2" spans="1:5" ht="21" customHeight="1" x14ac:dyDescent="0.3">
      <c r="A2" s="88"/>
      <c r="B2" s="88"/>
      <c r="C2" s="50" t="s">
        <v>5</v>
      </c>
      <c r="D2" s="50" t="s">
        <v>6</v>
      </c>
    </row>
    <row r="3" spans="1:5" ht="18" x14ac:dyDescent="0.35">
      <c r="A3" s="88"/>
      <c r="B3" s="102" t="s">
        <v>121</v>
      </c>
      <c r="C3" s="89" t="str">
        <f>PnL!C4</f>
        <v>2022-23</v>
      </c>
      <c r="D3" s="89" t="str">
        <f>PnL!D4</f>
        <v>2023-24</v>
      </c>
    </row>
    <row r="4" spans="1:5" x14ac:dyDescent="0.3">
      <c r="B4" s="103" t="s">
        <v>25</v>
      </c>
    </row>
    <row r="5" spans="1:5" x14ac:dyDescent="0.3">
      <c r="B5" s="105" t="str">
        <f>IF('Business &amp; Loan'!C6="Company","Gross Block","Opening WDV")</f>
        <v>Opening WDV</v>
      </c>
      <c r="C5" s="99">
        <v>0</v>
      </c>
      <c r="D5" s="99">
        <v>0</v>
      </c>
    </row>
    <row r="6" spans="1:5" x14ac:dyDescent="0.3">
      <c r="B6" s="105" t="s">
        <v>173</v>
      </c>
      <c r="C6" s="100">
        <v>0</v>
      </c>
      <c r="D6" s="100">
        <v>0</v>
      </c>
    </row>
    <row r="7" spans="1:5" x14ac:dyDescent="0.3">
      <c r="B7" s="105" t="s">
        <v>54</v>
      </c>
      <c r="C7" s="100">
        <v>0</v>
      </c>
      <c r="D7" s="100">
        <v>0</v>
      </c>
    </row>
    <row r="8" spans="1:5" x14ac:dyDescent="0.3">
      <c r="B8" s="105" t="s">
        <v>26</v>
      </c>
      <c r="C8" s="106">
        <f>C5+C6-C7</f>
        <v>0</v>
      </c>
      <c r="D8" s="106">
        <f>D5+D6-D7</f>
        <v>0</v>
      </c>
    </row>
    <row r="9" spans="1:5" x14ac:dyDescent="0.3">
      <c r="B9" s="105"/>
      <c r="C9" s="106"/>
      <c r="D9" s="106"/>
    </row>
    <row r="10" spans="1:5" x14ac:dyDescent="0.3">
      <c r="B10" s="103" t="s">
        <v>196</v>
      </c>
    </row>
    <row r="11" spans="1:5" ht="33" x14ac:dyDescent="0.3">
      <c r="B11" s="105" t="s">
        <v>52</v>
      </c>
      <c r="C11" s="100">
        <v>0</v>
      </c>
      <c r="D11" s="100">
        <v>0</v>
      </c>
    </row>
    <row r="12" spans="1:5" ht="33" x14ac:dyDescent="0.3">
      <c r="B12" s="105" t="s">
        <v>27</v>
      </c>
      <c r="C12" s="99">
        <v>0</v>
      </c>
      <c r="D12" s="99">
        <v>0</v>
      </c>
    </row>
    <row r="13" spans="1:5" ht="16.5" customHeight="1" x14ac:dyDescent="0.3">
      <c r="B13" s="105" t="s">
        <v>51</v>
      </c>
      <c r="C13" s="99">
        <v>0</v>
      </c>
      <c r="D13" s="99">
        <v>0</v>
      </c>
    </row>
    <row r="14" spans="1:5" x14ac:dyDescent="0.3">
      <c r="B14" s="105" t="s">
        <v>28</v>
      </c>
      <c r="C14" s="99">
        <v>0</v>
      </c>
      <c r="D14" s="99">
        <v>0</v>
      </c>
    </row>
    <row r="15" spans="1:5" x14ac:dyDescent="0.3">
      <c r="B15" s="105" t="s">
        <v>22</v>
      </c>
      <c r="C15" s="99">
        <v>0</v>
      </c>
      <c r="D15" s="99">
        <v>0</v>
      </c>
    </row>
    <row r="16" spans="1:5" x14ac:dyDescent="0.3">
      <c r="B16" s="105" t="s">
        <v>29</v>
      </c>
      <c r="C16" s="99">
        <v>0</v>
      </c>
      <c r="D16" s="99">
        <v>0</v>
      </c>
    </row>
    <row r="17" spans="2:4" x14ac:dyDescent="0.3">
      <c r="C17" s="106">
        <f>SUM(C11:C16)</f>
        <v>0</v>
      </c>
      <c r="D17" s="106">
        <f>SUM(D11:D16)</f>
        <v>0</v>
      </c>
    </row>
    <row r="18" spans="2:4" x14ac:dyDescent="0.3">
      <c r="B18" s="103" t="s">
        <v>4</v>
      </c>
    </row>
    <row r="19" spans="2:4" x14ac:dyDescent="0.3">
      <c r="B19" s="105" t="s">
        <v>30</v>
      </c>
      <c r="C19" s="99">
        <v>0</v>
      </c>
      <c r="D19" s="99">
        <v>0</v>
      </c>
    </row>
    <row r="20" spans="2:4" x14ac:dyDescent="0.3">
      <c r="B20" s="105" t="s">
        <v>31</v>
      </c>
      <c r="C20" s="99">
        <v>0</v>
      </c>
      <c r="D20" s="99">
        <v>0</v>
      </c>
    </row>
    <row r="21" spans="2:4" x14ac:dyDescent="0.3">
      <c r="B21" s="105" t="s">
        <v>32</v>
      </c>
      <c r="C21" s="99">
        <v>0</v>
      </c>
      <c r="D21" s="99">
        <v>0</v>
      </c>
    </row>
    <row r="22" spans="2:4" x14ac:dyDescent="0.3">
      <c r="B22" s="105" t="s">
        <v>33</v>
      </c>
      <c r="C22" s="100">
        <v>0</v>
      </c>
      <c r="D22" s="100">
        <v>0</v>
      </c>
    </row>
    <row r="23" spans="2:4" x14ac:dyDescent="0.3">
      <c r="B23" s="105"/>
      <c r="C23" s="106">
        <f t="shared" ref="C23:D23" si="0">SUM(C19:C22)</f>
        <v>0</v>
      </c>
      <c r="D23" s="106">
        <f t="shared" si="0"/>
        <v>0</v>
      </c>
    </row>
    <row r="24" spans="2:4" x14ac:dyDescent="0.3">
      <c r="B24" s="103" t="s">
        <v>34</v>
      </c>
    </row>
    <row r="25" spans="2:4" x14ac:dyDescent="0.3">
      <c r="B25" s="105" t="s">
        <v>35</v>
      </c>
      <c r="C25" s="99">
        <v>0</v>
      </c>
      <c r="D25" s="99">
        <v>0</v>
      </c>
    </row>
    <row r="26" spans="2:4" x14ac:dyDescent="0.3">
      <c r="B26" s="105" t="s">
        <v>36</v>
      </c>
      <c r="C26" s="99">
        <v>0</v>
      </c>
      <c r="D26" s="99">
        <v>0</v>
      </c>
    </row>
    <row r="27" spans="2:4" x14ac:dyDescent="0.3">
      <c r="B27" s="105" t="s">
        <v>37</v>
      </c>
      <c r="C27" s="99">
        <v>0</v>
      </c>
      <c r="D27" s="99">
        <v>0</v>
      </c>
    </row>
    <row r="28" spans="2:4" x14ac:dyDescent="0.3">
      <c r="B28" s="105" t="s">
        <v>38</v>
      </c>
      <c r="C28" s="99">
        <v>0</v>
      </c>
      <c r="D28" s="99">
        <v>0</v>
      </c>
    </row>
    <row r="29" spans="2:4" x14ac:dyDescent="0.3">
      <c r="B29" s="105" t="s">
        <v>40</v>
      </c>
      <c r="C29" s="99">
        <v>0</v>
      </c>
      <c r="D29" s="99">
        <v>0</v>
      </c>
    </row>
    <row r="30" spans="2:4" x14ac:dyDescent="0.3">
      <c r="B30" s="105" t="s">
        <v>39</v>
      </c>
      <c r="C30" s="99">
        <v>0</v>
      </c>
      <c r="D30" s="99">
        <v>0</v>
      </c>
    </row>
    <row r="31" spans="2:4" x14ac:dyDescent="0.3">
      <c r="B31" s="105" t="s">
        <v>41</v>
      </c>
      <c r="C31" s="100">
        <v>0</v>
      </c>
      <c r="D31" s="99">
        <v>0</v>
      </c>
    </row>
    <row r="32" spans="2:4" x14ac:dyDescent="0.3">
      <c r="B32" s="105"/>
      <c r="C32" s="106">
        <f t="shared" ref="C32:D32" si="1">SUM(C25:C31)</f>
        <v>0</v>
      </c>
      <c r="D32" s="106">
        <f t="shared" si="1"/>
        <v>0</v>
      </c>
    </row>
    <row r="34" spans="2:4" x14ac:dyDescent="0.3">
      <c r="B34" s="105" t="s">
        <v>42</v>
      </c>
      <c r="C34" s="107">
        <f>C8+C17+C23+C32+C11</f>
        <v>0</v>
      </c>
      <c r="D34" s="107">
        <f>D8+D17+D23+D32+D11</f>
        <v>0</v>
      </c>
    </row>
  </sheetData>
  <sheetProtection algorithmName="SHA-512" hashValue="6Hd40/LsxEvXthvQJsY68ISOgiAHYo4xBxR1HSDKMHZC7vdT+4LZ5RjX8nvFbxdYciwenYu0CDJtilZ5HeTzEg==" saltValue="Gu+K2bA/Kg25+WgEIeBWOA==" spinCount="100000" sheet="1" objects="1" scenarios="1"/>
  <mergeCells count="1">
    <mergeCell ref="A1:E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5DCE-17C5-40F4-AF6E-00D1EAF03A0A}">
  <dimension ref="A1:D14"/>
  <sheetViews>
    <sheetView showGridLines="0" workbookViewId="0">
      <selection sqref="A1:D1"/>
    </sheetView>
  </sheetViews>
  <sheetFormatPr defaultRowHeight="16.5" x14ac:dyDescent="0.3"/>
  <cols>
    <col min="1" max="1" width="6.85546875" style="51" customWidth="1"/>
    <col min="2" max="2" width="24.7109375" style="51" customWidth="1"/>
    <col min="3" max="3" width="22" style="51" customWidth="1"/>
    <col min="4" max="4" width="7" style="51" customWidth="1"/>
    <col min="5" max="16384" width="9.140625" style="51"/>
  </cols>
  <sheetData>
    <row r="1" spans="1:4" ht="23.25" x14ac:dyDescent="0.35">
      <c r="A1" s="148" t="s">
        <v>122</v>
      </c>
      <c r="B1" s="148"/>
      <c r="C1" s="148"/>
      <c r="D1" s="148"/>
    </row>
    <row r="3" spans="1:4" x14ac:dyDescent="0.3">
      <c r="B3" s="108" t="str">
        <f>"Opening Stock as on 1st April " &amp; (LEFT(PnL!C4,4))</f>
        <v>Opening Stock as on 1st April 2022</v>
      </c>
    </row>
    <row r="4" spans="1:4" x14ac:dyDescent="0.3">
      <c r="B4" s="109" t="s">
        <v>30</v>
      </c>
      <c r="C4" s="80">
        <v>0</v>
      </c>
    </row>
    <row r="5" spans="1:4" x14ac:dyDescent="0.3">
      <c r="B5" s="109" t="s">
        <v>31</v>
      </c>
      <c r="C5" s="80">
        <v>0</v>
      </c>
    </row>
    <row r="6" spans="1:4" x14ac:dyDescent="0.3">
      <c r="B6" s="109" t="s">
        <v>123</v>
      </c>
      <c r="C6" s="80">
        <v>0</v>
      </c>
    </row>
    <row r="7" spans="1:4" x14ac:dyDescent="0.3">
      <c r="B7" s="109" t="s">
        <v>33</v>
      </c>
      <c r="C7" s="80">
        <v>0</v>
      </c>
    </row>
    <row r="8" spans="1:4" x14ac:dyDescent="0.3">
      <c r="C8" s="110">
        <f>SUM(C4:C7)</f>
        <v>0</v>
      </c>
    </row>
    <row r="14" spans="1:4" ht="23.25" x14ac:dyDescent="0.35">
      <c r="A14" s="149" t="s">
        <v>261</v>
      </c>
      <c r="B14" s="149"/>
      <c r="C14" s="149"/>
      <c r="D14" s="149"/>
    </row>
  </sheetData>
  <sheetProtection algorithmName="SHA-512" hashValue="jZUGJIAekPtcN6SQwpKp7TA2WSsQEyGBa+bCtAsoZ3EgilZHdYWnzScOkdJP5jCiLIUAskCs6MFho4pMGfWWgA==" saltValue="sCbzoGxmTGKHEGXDVqguyA==" spinCount="100000" sheet="1" objects="1" scenarios="1"/>
  <mergeCells count="2">
    <mergeCell ref="A1:D1"/>
    <mergeCell ref="A14:D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212"/>
  <sheetViews>
    <sheetView showGridLines="0" zoomScale="110" zoomScaleNormal="110" workbookViewId="0">
      <selection activeCell="A4" sqref="A4"/>
    </sheetView>
  </sheetViews>
  <sheetFormatPr defaultRowHeight="16.5" x14ac:dyDescent="0.3"/>
  <cols>
    <col min="1" max="1" width="9.140625" style="51"/>
    <col min="2" max="2" width="24.42578125" style="51" customWidth="1"/>
    <col min="3" max="3" width="12.85546875" style="51" customWidth="1"/>
    <col min="4" max="4" width="12.140625" style="51" customWidth="1"/>
    <col min="5" max="5" width="11.42578125" style="51" customWidth="1"/>
    <col min="6" max="6" width="12.85546875" style="51" customWidth="1"/>
    <col min="7" max="7" width="12.5703125" style="51" customWidth="1"/>
    <col min="8" max="8" width="13" style="51" customWidth="1"/>
    <col min="9" max="9" width="13.5703125" style="51" customWidth="1"/>
    <col min="10" max="10" width="12.28515625" style="51" customWidth="1"/>
    <col min="11" max="11" width="9.140625" style="51"/>
    <col min="12" max="12" width="10.42578125" style="51" bestFit="1" customWidth="1"/>
    <col min="13" max="16" width="9.140625" style="51"/>
    <col min="17" max="17" width="15.42578125" style="51" bestFit="1" customWidth="1"/>
    <col min="18" max="16384" width="9.140625" style="51"/>
  </cols>
  <sheetData>
    <row r="2" spans="1:17" ht="21" x14ac:dyDescent="0.35">
      <c r="A2" s="157" t="s">
        <v>252</v>
      </c>
      <c r="B2" s="157"/>
      <c r="C2" s="157"/>
      <c r="D2" s="157"/>
      <c r="E2" s="157"/>
      <c r="F2" s="157"/>
      <c r="G2" s="157"/>
      <c r="H2" s="157"/>
      <c r="I2" s="157"/>
    </row>
    <row r="3" spans="1:17" ht="52.5" customHeight="1" x14ac:dyDescent="0.3">
      <c r="A3" s="158" t="s">
        <v>124</v>
      </c>
      <c r="B3" s="158"/>
      <c r="C3" s="158"/>
      <c r="D3" s="158"/>
      <c r="E3" s="158"/>
      <c r="F3" s="158"/>
      <c r="G3" s="158"/>
      <c r="H3" s="158"/>
      <c r="I3" s="158"/>
    </row>
    <row r="4" spans="1:17" x14ac:dyDescent="0.3">
      <c r="Q4" s="111"/>
    </row>
    <row r="5" spans="1:17" x14ac:dyDescent="0.3">
      <c r="B5" s="112" t="s">
        <v>125</v>
      </c>
      <c r="C5" s="113"/>
      <c r="D5" s="138" t="s">
        <v>126</v>
      </c>
      <c r="Q5" s="111"/>
    </row>
    <row r="6" spans="1:17" x14ac:dyDescent="0.3">
      <c r="Q6" s="111"/>
    </row>
    <row r="7" spans="1:17" ht="18.75" thickBot="1" x14ac:dyDescent="0.4">
      <c r="A7" s="52"/>
      <c r="B7" s="52"/>
      <c r="C7" s="52"/>
      <c r="D7" s="52"/>
      <c r="E7" s="52"/>
      <c r="F7" s="52"/>
      <c r="G7" s="52"/>
      <c r="H7" s="52"/>
      <c r="Q7" s="50"/>
    </row>
    <row r="8" spans="1:17" ht="19.5" thickTop="1" thickBot="1" x14ac:dyDescent="0.4">
      <c r="A8" s="52"/>
      <c r="B8" s="114" t="s">
        <v>127</v>
      </c>
      <c r="C8" s="52"/>
      <c r="D8" s="160" t="s">
        <v>131</v>
      </c>
      <c r="E8" s="161"/>
      <c r="F8" s="52"/>
      <c r="G8" s="160" t="s">
        <v>246</v>
      </c>
      <c r="H8" s="161"/>
      <c r="I8" s="98"/>
      <c r="Q8" s="111"/>
    </row>
    <row r="9" spans="1:17" ht="18.75" thickTop="1" x14ac:dyDescent="0.35">
      <c r="A9" s="52"/>
      <c r="B9" s="115"/>
      <c r="C9" s="52"/>
      <c r="D9" s="52"/>
      <c r="E9" s="52"/>
      <c r="F9" s="52"/>
      <c r="G9" s="52"/>
      <c r="H9" s="52"/>
      <c r="I9" s="98"/>
    </row>
    <row r="10" spans="1:17" ht="18.75" thickBot="1" x14ac:dyDescent="0.4">
      <c r="A10" s="52"/>
      <c r="B10" s="115"/>
      <c r="C10" s="52"/>
      <c r="D10" s="52"/>
      <c r="E10" s="52"/>
      <c r="F10" s="52"/>
      <c r="G10" s="52"/>
      <c r="H10" s="52"/>
      <c r="I10" s="98"/>
    </row>
    <row r="11" spans="1:17" ht="19.5" thickTop="1" thickBot="1" x14ac:dyDescent="0.4">
      <c r="A11" s="52"/>
      <c r="B11" s="114" t="s">
        <v>133</v>
      </c>
      <c r="C11" s="116"/>
      <c r="D11" s="160" t="s">
        <v>245</v>
      </c>
      <c r="E11" s="161"/>
      <c r="F11" s="52"/>
      <c r="G11" s="160" t="s">
        <v>247</v>
      </c>
      <c r="H11" s="161"/>
      <c r="I11" s="98"/>
    </row>
    <row r="12" spans="1:17" ht="18.75" thickTop="1" x14ac:dyDescent="0.35">
      <c r="A12" s="52"/>
      <c r="B12" s="115"/>
      <c r="C12" s="52"/>
      <c r="D12" s="52"/>
      <c r="E12" s="52"/>
      <c r="F12" s="52"/>
      <c r="G12" s="52"/>
      <c r="H12" s="52"/>
      <c r="I12" s="98"/>
    </row>
    <row r="13" spans="1:17" ht="18.75" thickBot="1" x14ac:dyDescent="0.4">
      <c r="A13" s="52"/>
      <c r="B13" s="115"/>
      <c r="C13" s="52"/>
      <c r="D13" s="52"/>
      <c r="E13" s="52"/>
      <c r="F13" s="52"/>
      <c r="G13" s="52"/>
      <c r="H13" s="52"/>
      <c r="I13" s="98"/>
    </row>
    <row r="14" spans="1:17" s="59" customFormat="1" ht="35.25" customHeight="1" thickTop="1" thickBot="1" x14ac:dyDescent="0.4">
      <c r="A14" s="117"/>
      <c r="B14" s="118" t="s">
        <v>248</v>
      </c>
      <c r="C14" s="119"/>
      <c r="D14" s="162" t="s">
        <v>249</v>
      </c>
      <c r="E14" s="163"/>
      <c r="F14" s="117"/>
      <c r="G14" s="160" t="s">
        <v>140</v>
      </c>
      <c r="H14" s="161"/>
      <c r="I14" s="120"/>
    </row>
    <row r="15" spans="1:17" ht="18.75" thickTop="1" x14ac:dyDescent="0.35">
      <c r="A15" s="52"/>
      <c r="B15" s="115"/>
      <c r="C15" s="52"/>
      <c r="D15" s="52"/>
      <c r="E15" s="52"/>
      <c r="F15" s="52"/>
      <c r="G15" s="52"/>
      <c r="H15" s="52"/>
      <c r="I15" s="98"/>
    </row>
    <row r="16" spans="1:17" ht="18.75" thickBot="1" x14ac:dyDescent="0.4">
      <c r="A16" s="52"/>
      <c r="B16" s="115"/>
      <c r="C16" s="52"/>
      <c r="D16" s="52"/>
      <c r="E16" s="52"/>
      <c r="F16" s="52"/>
      <c r="G16" s="52"/>
      <c r="H16" s="52"/>
      <c r="I16" s="98"/>
    </row>
    <row r="17" spans="1:9" ht="37.5" thickTop="1" thickBot="1" x14ac:dyDescent="0.4">
      <c r="A17" s="52"/>
      <c r="B17" s="118" t="s">
        <v>254</v>
      </c>
      <c r="C17" s="52"/>
      <c r="D17" s="160" t="s">
        <v>250</v>
      </c>
      <c r="E17" s="161"/>
      <c r="F17" s="52"/>
      <c r="G17" s="160" t="s">
        <v>251</v>
      </c>
      <c r="H17" s="161"/>
      <c r="I17" s="98"/>
    </row>
    <row r="18" spans="1:9" ht="18.75" thickTop="1" x14ac:dyDescent="0.35">
      <c r="A18" s="52"/>
      <c r="B18" s="52"/>
      <c r="C18" s="52"/>
      <c r="D18" s="52"/>
      <c r="E18" s="52"/>
      <c r="F18" s="52"/>
      <c r="G18" s="52"/>
      <c r="H18" s="52"/>
      <c r="I18" s="98"/>
    </row>
    <row r="19" spans="1:9" ht="18" x14ac:dyDescent="0.35">
      <c r="A19" s="52"/>
      <c r="B19" s="52"/>
      <c r="C19" s="52"/>
      <c r="D19" s="52"/>
      <c r="E19" s="52"/>
      <c r="F19" s="52"/>
      <c r="G19" s="52"/>
      <c r="H19" s="52"/>
      <c r="I19" s="98"/>
    </row>
    <row r="20" spans="1:9" ht="18" x14ac:dyDescent="0.35">
      <c r="A20" s="52"/>
      <c r="B20" s="52"/>
      <c r="C20" s="52"/>
      <c r="D20" s="52"/>
      <c r="E20" s="52"/>
      <c r="F20" s="52"/>
      <c r="G20" s="52"/>
      <c r="H20" s="52"/>
    </row>
    <row r="33" spans="1:10" ht="23.25" customHeight="1" x14ac:dyDescent="0.3">
      <c r="A33" s="159" t="s">
        <v>127</v>
      </c>
      <c r="B33" s="159"/>
      <c r="C33" s="159"/>
      <c r="D33" s="159"/>
      <c r="E33" s="159"/>
      <c r="F33" s="159"/>
      <c r="G33" s="159"/>
      <c r="H33" s="159"/>
      <c r="I33" s="159"/>
      <c r="J33" s="159"/>
    </row>
    <row r="35" spans="1:10" x14ac:dyDescent="0.3">
      <c r="C35" s="98" t="s">
        <v>128</v>
      </c>
    </row>
    <row r="36" spans="1:10" x14ac:dyDescent="0.3">
      <c r="B36" s="98" t="s">
        <v>0</v>
      </c>
      <c r="C36" s="98" t="s">
        <v>7</v>
      </c>
      <c r="D36" s="98" t="s">
        <v>8</v>
      </c>
      <c r="E36" s="98" t="s">
        <v>9</v>
      </c>
      <c r="F36" s="98" t="s">
        <v>10</v>
      </c>
      <c r="G36" s="98" t="s">
        <v>73</v>
      </c>
      <c r="H36" s="98" t="s">
        <v>150</v>
      </c>
      <c r="I36" s="98" t="s">
        <v>151</v>
      </c>
      <c r="J36" s="98" t="s">
        <v>154</v>
      </c>
    </row>
    <row r="37" spans="1:10" x14ac:dyDescent="0.3">
      <c r="B37" s="51" t="s">
        <v>129</v>
      </c>
      <c r="C37" s="137"/>
      <c r="D37" s="137"/>
      <c r="E37" s="137"/>
      <c r="F37" s="137"/>
      <c r="G37" s="137"/>
      <c r="H37" s="134"/>
      <c r="I37" s="134"/>
      <c r="J37" s="134"/>
    </row>
    <row r="38" spans="1:10" x14ac:dyDescent="0.3">
      <c r="B38" s="51" t="s">
        <v>130</v>
      </c>
      <c r="C38" s="137"/>
      <c r="D38" s="137"/>
      <c r="E38" s="137"/>
      <c r="F38" s="137"/>
      <c r="G38" s="137"/>
      <c r="H38" s="134"/>
      <c r="I38" s="134"/>
      <c r="J38" s="134"/>
    </row>
    <row r="42" spans="1:10" x14ac:dyDescent="0.3">
      <c r="F42" s="121" t="s">
        <v>253</v>
      </c>
    </row>
    <row r="46" spans="1:10" ht="16.5" customHeight="1" x14ac:dyDescent="0.3">
      <c r="A46" s="159" t="s">
        <v>131</v>
      </c>
      <c r="B46" s="159"/>
      <c r="C46" s="159"/>
      <c r="D46" s="159"/>
      <c r="E46" s="159"/>
      <c r="F46" s="159"/>
      <c r="G46" s="159"/>
      <c r="H46" s="159"/>
      <c r="I46" s="159"/>
      <c r="J46" s="159"/>
    </row>
    <row r="48" spans="1:10" x14ac:dyDescent="0.3">
      <c r="C48" s="98" t="s">
        <v>128</v>
      </c>
    </row>
    <row r="49" spans="1:10" x14ac:dyDescent="0.3">
      <c r="B49" s="98" t="s">
        <v>0</v>
      </c>
      <c r="C49" s="98" t="s">
        <v>7</v>
      </c>
      <c r="D49" s="98" t="s">
        <v>8</v>
      </c>
      <c r="E49" s="98" t="s">
        <v>9</v>
      </c>
      <c r="F49" s="98" t="s">
        <v>10</v>
      </c>
      <c r="G49" s="98" t="s">
        <v>73</v>
      </c>
      <c r="H49" s="98" t="s">
        <v>150</v>
      </c>
      <c r="I49" s="98" t="s">
        <v>151</v>
      </c>
      <c r="J49" s="98" t="s">
        <v>154</v>
      </c>
    </row>
    <row r="50" spans="1:10" x14ac:dyDescent="0.3">
      <c r="B50" s="51" t="s">
        <v>30</v>
      </c>
      <c r="C50" s="137"/>
      <c r="D50" s="137"/>
      <c r="E50" s="137"/>
      <c r="F50" s="137"/>
      <c r="G50" s="137"/>
      <c r="H50" s="134"/>
      <c r="I50" s="134"/>
      <c r="J50" s="134"/>
    </row>
    <row r="51" spans="1:10" x14ac:dyDescent="0.3">
      <c r="B51" s="51" t="s">
        <v>31</v>
      </c>
      <c r="C51" s="137"/>
      <c r="D51" s="137"/>
      <c r="E51" s="137"/>
      <c r="F51" s="137"/>
      <c r="G51" s="137"/>
      <c r="H51" s="134"/>
      <c r="I51" s="134"/>
      <c r="J51" s="134"/>
    </row>
    <row r="52" spans="1:10" x14ac:dyDescent="0.3">
      <c r="B52" s="51" t="s">
        <v>32</v>
      </c>
      <c r="C52" s="137"/>
      <c r="D52" s="137"/>
      <c r="E52" s="137"/>
      <c r="F52" s="137"/>
      <c r="G52" s="137"/>
      <c r="H52" s="134"/>
      <c r="I52" s="134"/>
      <c r="J52" s="134"/>
    </row>
    <row r="57" spans="1:10" x14ac:dyDescent="0.3">
      <c r="F57" s="121" t="s">
        <v>253</v>
      </c>
    </row>
    <row r="60" spans="1:10" ht="16.5" customHeight="1" x14ac:dyDescent="0.3">
      <c r="A60" s="159" t="s">
        <v>244</v>
      </c>
      <c r="B60" s="159"/>
      <c r="C60" s="159"/>
      <c r="D60" s="159"/>
      <c r="E60" s="159"/>
      <c r="F60" s="159"/>
      <c r="G60" s="159"/>
      <c r="H60" s="159"/>
      <c r="I60" s="159"/>
      <c r="J60" s="159"/>
    </row>
    <row r="62" spans="1:10" x14ac:dyDescent="0.3">
      <c r="C62" s="98" t="s">
        <v>128</v>
      </c>
    </row>
    <row r="63" spans="1:10" x14ac:dyDescent="0.3">
      <c r="B63" s="98" t="s">
        <v>0</v>
      </c>
      <c r="C63" s="98" t="s">
        <v>7</v>
      </c>
      <c r="D63" s="98" t="s">
        <v>8</v>
      </c>
      <c r="E63" s="98" t="s">
        <v>9</v>
      </c>
      <c r="F63" s="98" t="s">
        <v>10</v>
      </c>
      <c r="G63" s="98" t="s">
        <v>73</v>
      </c>
      <c r="H63" s="98" t="s">
        <v>150</v>
      </c>
      <c r="I63" s="98" t="s">
        <v>151</v>
      </c>
      <c r="J63" s="98" t="s">
        <v>154</v>
      </c>
    </row>
    <row r="64" spans="1:10" x14ac:dyDescent="0.3">
      <c r="B64" s="51" t="s">
        <v>132</v>
      </c>
      <c r="C64" s="137"/>
      <c r="D64" s="137"/>
      <c r="E64" s="137"/>
      <c r="F64" s="137"/>
      <c r="G64" s="137"/>
      <c r="H64" s="134"/>
      <c r="I64" s="134"/>
      <c r="J64" s="134"/>
    </row>
    <row r="69" spans="1:10" x14ac:dyDescent="0.3">
      <c r="F69" s="121" t="s">
        <v>253</v>
      </c>
    </row>
    <row r="72" spans="1:10" ht="16.5" customHeight="1" x14ac:dyDescent="0.3">
      <c r="A72" s="170" t="s">
        <v>133</v>
      </c>
      <c r="B72" s="170"/>
      <c r="C72" s="170"/>
      <c r="D72" s="170"/>
      <c r="E72" s="170"/>
      <c r="F72" s="170"/>
      <c r="G72" s="170"/>
      <c r="H72" s="170"/>
      <c r="I72" s="170"/>
      <c r="J72" s="170"/>
    </row>
    <row r="73" spans="1:10" x14ac:dyDescent="0.3">
      <c r="A73" s="51" t="s">
        <v>134</v>
      </c>
    </row>
    <row r="75" spans="1:10" x14ac:dyDescent="0.3">
      <c r="C75" s="98" t="s">
        <v>7</v>
      </c>
    </row>
    <row r="76" spans="1:10" x14ac:dyDescent="0.3">
      <c r="B76" s="51" t="s">
        <v>74</v>
      </c>
      <c r="C76" s="136"/>
    </row>
    <row r="79" spans="1:10" x14ac:dyDescent="0.3">
      <c r="C79" s="121" t="s">
        <v>253</v>
      </c>
    </row>
    <row r="84" spans="1:11" ht="18.75" customHeight="1" x14ac:dyDescent="0.3">
      <c r="A84" s="150" t="s">
        <v>139</v>
      </c>
      <c r="B84" s="150"/>
      <c r="C84" s="150"/>
      <c r="D84" s="150"/>
      <c r="E84" s="150"/>
      <c r="F84" s="150"/>
      <c r="G84" s="150"/>
      <c r="H84" s="150"/>
      <c r="I84" s="150"/>
      <c r="J84" s="150"/>
    </row>
    <row r="86" spans="1:11" x14ac:dyDescent="0.3">
      <c r="C86" s="98" t="s">
        <v>128</v>
      </c>
    </row>
    <row r="87" spans="1:11" x14ac:dyDescent="0.3">
      <c r="B87" s="98" t="s">
        <v>0</v>
      </c>
      <c r="C87" s="98" t="s">
        <v>7</v>
      </c>
      <c r="D87" s="98" t="s">
        <v>8</v>
      </c>
      <c r="E87" s="98" t="s">
        <v>9</v>
      </c>
      <c r="F87" s="98" t="s">
        <v>10</v>
      </c>
      <c r="G87" s="98" t="s">
        <v>73</v>
      </c>
      <c r="H87" s="98" t="s">
        <v>150</v>
      </c>
      <c r="I87" s="98" t="s">
        <v>151</v>
      </c>
      <c r="J87" s="98" t="s">
        <v>154</v>
      </c>
    </row>
    <row r="88" spans="1:11" x14ac:dyDescent="0.3">
      <c r="B88" s="51" t="s">
        <v>37</v>
      </c>
      <c r="C88" s="134"/>
      <c r="D88" s="134"/>
      <c r="E88" s="134"/>
      <c r="F88" s="134"/>
      <c r="G88" s="134"/>
      <c r="H88" s="134"/>
      <c r="I88" s="134"/>
      <c r="J88" s="134"/>
      <c r="K88" s="50"/>
    </row>
    <row r="89" spans="1:11" x14ac:dyDescent="0.3">
      <c r="B89" s="51" t="s">
        <v>38</v>
      </c>
      <c r="C89" s="134"/>
      <c r="D89" s="134"/>
      <c r="E89" s="134"/>
      <c r="F89" s="134"/>
      <c r="G89" s="134"/>
      <c r="H89" s="134"/>
      <c r="I89" s="134"/>
      <c r="J89" s="134"/>
      <c r="K89" s="50"/>
    </row>
    <row r="90" spans="1:11" x14ac:dyDescent="0.3">
      <c r="B90" s="98"/>
      <c r="C90" s="50"/>
      <c r="D90" s="50"/>
      <c r="E90" s="50"/>
      <c r="F90" s="50"/>
      <c r="G90" s="50"/>
      <c r="H90" s="50"/>
      <c r="I90" s="50"/>
      <c r="J90" s="50"/>
      <c r="K90" s="50"/>
    </row>
    <row r="91" spans="1:11" x14ac:dyDescent="0.3">
      <c r="B91" s="51" t="s">
        <v>138</v>
      </c>
      <c r="C91" s="134"/>
      <c r="D91" s="134"/>
      <c r="E91" s="134"/>
      <c r="F91" s="134"/>
      <c r="G91" s="134"/>
      <c r="H91" s="134"/>
      <c r="I91" s="134"/>
      <c r="J91" s="134"/>
      <c r="K91" s="50"/>
    </row>
    <row r="92" spans="1:11" x14ac:dyDescent="0.3">
      <c r="B92" s="51" t="s">
        <v>137</v>
      </c>
      <c r="C92" s="134"/>
      <c r="D92" s="134"/>
      <c r="E92" s="134"/>
      <c r="F92" s="134"/>
      <c r="G92" s="134"/>
      <c r="H92" s="134"/>
      <c r="I92" s="134"/>
      <c r="J92" s="134"/>
      <c r="K92" s="50"/>
    </row>
    <row r="93" spans="1:11" x14ac:dyDescent="0.3">
      <c r="C93" s="50"/>
      <c r="D93" s="50"/>
      <c r="E93" s="50"/>
      <c r="F93" s="50"/>
      <c r="G93" s="50"/>
      <c r="H93" s="50"/>
      <c r="I93" s="50"/>
      <c r="J93" s="50"/>
      <c r="K93" s="50"/>
    </row>
    <row r="95" spans="1:11" x14ac:dyDescent="0.3">
      <c r="J95" s="135"/>
    </row>
    <row r="96" spans="1:11" x14ac:dyDescent="0.3">
      <c r="F96" s="121" t="s">
        <v>253</v>
      </c>
    </row>
    <row r="100" spans="1:10" ht="18.75" customHeight="1" x14ac:dyDescent="0.3">
      <c r="A100" s="150" t="s">
        <v>135</v>
      </c>
      <c r="B100" s="150"/>
      <c r="C100" s="150"/>
      <c r="D100" s="150"/>
      <c r="E100" s="150"/>
      <c r="F100" s="150"/>
      <c r="G100" s="150"/>
      <c r="H100" s="150"/>
      <c r="I100" s="150"/>
      <c r="J100" s="150"/>
    </row>
    <row r="101" spans="1:10" ht="35.25" customHeight="1" x14ac:dyDescent="0.3">
      <c r="A101" s="165" t="s">
        <v>172</v>
      </c>
      <c r="B101" s="165"/>
      <c r="C101" s="165"/>
      <c r="D101" s="165"/>
      <c r="E101" s="165"/>
      <c r="F101" s="165"/>
      <c r="G101" s="165"/>
      <c r="H101" s="165"/>
      <c r="I101" s="165"/>
      <c r="J101" s="165"/>
    </row>
    <row r="103" spans="1:10" x14ac:dyDescent="0.3">
      <c r="C103" s="98" t="s">
        <v>128</v>
      </c>
    </row>
    <row r="104" spans="1:10" x14ac:dyDescent="0.3">
      <c r="B104" s="98" t="s">
        <v>0</v>
      </c>
      <c r="C104" s="98" t="s">
        <v>7</v>
      </c>
      <c r="D104" s="98" t="s">
        <v>8</v>
      </c>
      <c r="E104" s="98" t="s">
        <v>9</v>
      </c>
      <c r="F104" s="98" t="s">
        <v>10</v>
      </c>
      <c r="G104" s="98" t="s">
        <v>73</v>
      </c>
      <c r="H104" s="98" t="s">
        <v>150</v>
      </c>
      <c r="I104" s="98" t="s">
        <v>151</v>
      </c>
      <c r="J104" s="98" t="s">
        <v>154</v>
      </c>
    </row>
    <row r="105" spans="1:10" x14ac:dyDescent="0.3">
      <c r="B105" s="51" t="s">
        <v>136</v>
      </c>
      <c r="C105" s="134"/>
      <c r="D105" s="134"/>
      <c r="E105" s="134"/>
      <c r="F105" s="134"/>
      <c r="G105" s="134"/>
      <c r="H105" s="134"/>
      <c r="I105" s="134"/>
      <c r="J105" s="134"/>
    </row>
    <row r="109" spans="1:10" x14ac:dyDescent="0.3">
      <c r="F109" s="121" t="s">
        <v>253</v>
      </c>
    </row>
    <row r="113" spans="1:9" ht="18.75" x14ac:dyDescent="0.3">
      <c r="A113" s="150" t="s">
        <v>174</v>
      </c>
      <c r="B113" s="150"/>
      <c r="C113" s="150"/>
      <c r="D113" s="150"/>
      <c r="E113" s="150"/>
      <c r="F113" s="150"/>
      <c r="G113" s="150"/>
      <c r="H113" s="150"/>
      <c r="I113" s="150"/>
    </row>
    <row r="114" spans="1:9" ht="37.5" customHeight="1" x14ac:dyDescent="0.3">
      <c r="A114" s="165" t="s">
        <v>217</v>
      </c>
      <c r="B114" s="165"/>
      <c r="C114" s="165"/>
      <c r="D114" s="165"/>
      <c r="E114" s="165"/>
      <c r="F114" s="165"/>
      <c r="G114" s="165"/>
      <c r="H114" s="165"/>
      <c r="I114" s="165"/>
    </row>
    <row r="116" spans="1:9" s="122" customFormat="1" x14ac:dyDescent="0.3">
      <c r="B116" s="166" t="s">
        <v>143</v>
      </c>
      <c r="C116" s="166"/>
      <c r="D116" s="166"/>
      <c r="E116" s="166" t="s">
        <v>144</v>
      </c>
      <c r="F116" s="166"/>
      <c r="G116" s="122" t="s">
        <v>145</v>
      </c>
      <c r="H116" s="122" t="s">
        <v>146</v>
      </c>
      <c r="I116" s="122" t="s">
        <v>147</v>
      </c>
    </row>
    <row r="117" spans="1:9" ht="43.5" customHeight="1" x14ac:dyDescent="0.3">
      <c r="A117" s="51" t="s">
        <v>197</v>
      </c>
      <c r="B117" s="168" t="s">
        <v>149</v>
      </c>
      <c r="C117" s="168"/>
      <c r="D117" s="168"/>
      <c r="E117" s="156" t="s">
        <v>148</v>
      </c>
      <c r="F117" s="156"/>
      <c r="G117" s="132">
        <v>2</v>
      </c>
      <c r="H117" s="134">
        <v>500000</v>
      </c>
      <c r="I117" s="123">
        <f t="shared" ref="I117:I126" si="0">G117*H117</f>
        <v>1000000</v>
      </c>
    </row>
    <row r="118" spans="1:9" ht="35.25" customHeight="1" x14ac:dyDescent="0.3">
      <c r="A118" s="51" t="s">
        <v>198</v>
      </c>
      <c r="B118" s="168" t="s">
        <v>262</v>
      </c>
      <c r="C118" s="168"/>
      <c r="D118" s="168"/>
      <c r="E118" s="155" t="s">
        <v>263</v>
      </c>
      <c r="F118" s="155"/>
      <c r="G118" s="132">
        <v>1</v>
      </c>
      <c r="H118" s="132">
        <v>250000</v>
      </c>
      <c r="I118" s="123">
        <f t="shared" si="0"/>
        <v>250000</v>
      </c>
    </row>
    <row r="119" spans="1:9" ht="43.5" customHeight="1" x14ac:dyDescent="0.3">
      <c r="A119" s="51" t="s">
        <v>199</v>
      </c>
      <c r="B119" s="155"/>
      <c r="C119" s="155"/>
      <c r="D119" s="155"/>
      <c r="E119" s="155"/>
      <c r="F119" s="155"/>
      <c r="G119" s="132"/>
      <c r="H119" s="132"/>
      <c r="I119" s="123">
        <f t="shared" si="0"/>
        <v>0</v>
      </c>
    </row>
    <row r="120" spans="1:9" ht="48" customHeight="1" x14ac:dyDescent="0.3">
      <c r="A120" s="51" t="s">
        <v>200</v>
      </c>
      <c r="B120" s="155"/>
      <c r="C120" s="155"/>
      <c r="D120" s="155"/>
      <c r="E120" s="155"/>
      <c r="F120" s="155"/>
      <c r="G120" s="132"/>
      <c r="H120" s="132"/>
      <c r="I120" s="123">
        <f t="shared" si="0"/>
        <v>0</v>
      </c>
    </row>
    <row r="121" spans="1:9" ht="45.75" customHeight="1" x14ac:dyDescent="0.3">
      <c r="A121" s="51" t="s">
        <v>201</v>
      </c>
      <c r="B121" s="155"/>
      <c r="C121" s="155"/>
      <c r="D121" s="155"/>
      <c r="E121" s="155"/>
      <c r="F121" s="155"/>
      <c r="G121" s="132"/>
      <c r="H121" s="132"/>
      <c r="I121" s="123">
        <f t="shared" si="0"/>
        <v>0</v>
      </c>
    </row>
    <row r="122" spans="1:9" ht="38.25" customHeight="1" x14ac:dyDescent="0.3">
      <c r="A122" s="51" t="s">
        <v>202</v>
      </c>
      <c r="B122" s="155"/>
      <c r="C122" s="155"/>
      <c r="D122" s="155"/>
      <c r="E122" s="155"/>
      <c r="F122" s="155"/>
      <c r="G122" s="132"/>
      <c r="H122" s="132"/>
      <c r="I122" s="123">
        <f t="shared" si="0"/>
        <v>0</v>
      </c>
    </row>
    <row r="123" spans="1:9" ht="35.25" customHeight="1" x14ac:dyDescent="0.3">
      <c r="A123" s="51" t="s">
        <v>203</v>
      </c>
      <c r="B123" s="155"/>
      <c r="C123" s="155"/>
      <c r="D123" s="155"/>
      <c r="E123" s="155"/>
      <c r="F123" s="155"/>
      <c r="G123" s="132"/>
      <c r="H123" s="132"/>
      <c r="I123" s="123">
        <f t="shared" si="0"/>
        <v>0</v>
      </c>
    </row>
    <row r="124" spans="1:9" ht="40.5" customHeight="1" x14ac:dyDescent="0.3">
      <c r="A124" s="51" t="s">
        <v>204</v>
      </c>
      <c r="B124" s="155"/>
      <c r="C124" s="155"/>
      <c r="D124" s="155"/>
      <c r="E124" s="155"/>
      <c r="F124" s="155"/>
      <c r="G124" s="132"/>
      <c r="H124" s="132"/>
      <c r="I124" s="123">
        <f t="shared" si="0"/>
        <v>0</v>
      </c>
    </row>
    <row r="125" spans="1:9" ht="41.25" customHeight="1" x14ac:dyDescent="0.3">
      <c r="A125" s="51" t="s">
        <v>205</v>
      </c>
      <c r="B125" s="155"/>
      <c r="C125" s="155"/>
      <c r="D125" s="155"/>
      <c r="E125" s="155"/>
      <c r="F125" s="155"/>
      <c r="G125" s="132"/>
      <c r="H125" s="132"/>
      <c r="I125" s="123">
        <f t="shared" si="0"/>
        <v>0</v>
      </c>
    </row>
    <row r="126" spans="1:9" ht="42" customHeight="1" x14ac:dyDescent="0.3">
      <c r="A126" s="51" t="s">
        <v>206</v>
      </c>
      <c r="B126" s="155"/>
      <c r="C126" s="155"/>
      <c r="D126" s="155"/>
      <c r="E126" s="155"/>
      <c r="F126" s="155"/>
      <c r="G126" s="132"/>
      <c r="H126" s="132"/>
      <c r="I126" s="123">
        <f t="shared" si="0"/>
        <v>0</v>
      </c>
    </row>
    <row r="129" spans="1:14" x14ac:dyDescent="0.3">
      <c r="E129" s="121" t="s">
        <v>253</v>
      </c>
    </row>
    <row r="135" spans="1:14" ht="18.75" x14ac:dyDescent="0.3">
      <c r="A135" s="150" t="s">
        <v>175</v>
      </c>
      <c r="B135" s="150"/>
      <c r="C135" s="150"/>
      <c r="D135" s="150"/>
      <c r="E135" s="150"/>
      <c r="F135" s="150"/>
      <c r="G135" s="150"/>
      <c r="H135" s="150"/>
      <c r="I135" s="150"/>
    </row>
    <row r="136" spans="1:14" ht="25.5" customHeight="1" x14ac:dyDescent="0.3">
      <c r="A136" s="165" t="s">
        <v>218</v>
      </c>
      <c r="B136" s="165"/>
      <c r="C136" s="165"/>
      <c r="D136" s="165"/>
      <c r="E136" s="165"/>
      <c r="F136" s="165"/>
      <c r="G136" s="165"/>
      <c r="H136" s="165"/>
      <c r="I136" s="165"/>
    </row>
    <row r="138" spans="1:14" ht="46.5" customHeight="1" x14ac:dyDescent="0.3">
      <c r="B138" s="167" t="s">
        <v>143</v>
      </c>
      <c r="C138" s="167"/>
      <c r="D138" s="98" t="s">
        <v>178</v>
      </c>
      <c r="E138" s="166" t="s">
        <v>144</v>
      </c>
      <c r="F138" s="166"/>
      <c r="G138" s="124" t="s">
        <v>181</v>
      </c>
      <c r="H138" s="122" t="s">
        <v>183</v>
      </c>
      <c r="I138" s="124" t="s">
        <v>182</v>
      </c>
    </row>
    <row r="139" spans="1:14" ht="41.25" customHeight="1" x14ac:dyDescent="0.3">
      <c r="A139" s="51" t="s">
        <v>207</v>
      </c>
      <c r="B139" s="153" t="s">
        <v>176</v>
      </c>
      <c r="C139" s="154"/>
      <c r="D139" s="133" t="s">
        <v>179</v>
      </c>
      <c r="E139" s="156" t="s">
        <v>30</v>
      </c>
      <c r="F139" s="156"/>
      <c r="G139" s="132">
        <v>1000</v>
      </c>
      <c r="H139" s="134">
        <v>50</v>
      </c>
      <c r="I139" s="123">
        <f t="shared" ref="I139" si="1">G139*H139</f>
        <v>50000</v>
      </c>
      <c r="M139" s="125"/>
      <c r="N139" s="126"/>
    </row>
    <row r="140" spans="1:14" ht="34.5" customHeight="1" x14ac:dyDescent="0.3">
      <c r="A140" s="51" t="s">
        <v>208</v>
      </c>
      <c r="B140" s="153" t="s">
        <v>265</v>
      </c>
      <c r="C140" s="154"/>
      <c r="D140" s="133" t="s">
        <v>180</v>
      </c>
      <c r="E140" s="156" t="s">
        <v>177</v>
      </c>
      <c r="F140" s="156"/>
      <c r="G140" s="132">
        <v>500</v>
      </c>
      <c r="H140" s="134">
        <v>900</v>
      </c>
      <c r="I140" s="123">
        <f t="shared" ref="I140:I148" si="2">G140*H140</f>
        <v>450000</v>
      </c>
      <c r="M140" s="125"/>
      <c r="N140" s="126"/>
    </row>
    <row r="141" spans="1:14" ht="40.5" customHeight="1" x14ac:dyDescent="0.3">
      <c r="A141" s="51" t="s">
        <v>209</v>
      </c>
      <c r="B141" s="153"/>
      <c r="C141" s="154"/>
      <c r="D141" s="133"/>
      <c r="E141" s="155"/>
      <c r="F141" s="155"/>
      <c r="G141" s="132"/>
      <c r="H141" s="132"/>
      <c r="I141" s="123">
        <f t="shared" si="2"/>
        <v>0</v>
      </c>
    </row>
    <row r="142" spans="1:14" ht="33.75" customHeight="1" x14ac:dyDescent="0.3">
      <c r="A142" s="51" t="s">
        <v>210</v>
      </c>
      <c r="B142" s="153"/>
      <c r="C142" s="154"/>
      <c r="D142" s="133"/>
      <c r="E142" s="155"/>
      <c r="F142" s="155"/>
      <c r="G142" s="132"/>
      <c r="H142" s="132"/>
      <c r="I142" s="123">
        <f t="shared" si="2"/>
        <v>0</v>
      </c>
    </row>
    <row r="143" spans="1:14" ht="35.25" customHeight="1" x14ac:dyDescent="0.3">
      <c r="A143" s="51" t="s">
        <v>211</v>
      </c>
      <c r="B143" s="153"/>
      <c r="C143" s="154"/>
      <c r="D143" s="133"/>
      <c r="E143" s="155"/>
      <c r="F143" s="155"/>
      <c r="G143" s="132"/>
      <c r="H143" s="132"/>
      <c r="I143" s="123">
        <f t="shared" si="2"/>
        <v>0</v>
      </c>
    </row>
    <row r="144" spans="1:14" ht="35.25" customHeight="1" x14ac:dyDescent="0.3">
      <c r="A144" s="51" t="s">
        <v>212</v>
      </c>
      <c r="B144" s="153"/>
      <c r="C144" s="154"/>
      <c r="D144" s="133"/>
      <c r="E144" s="155"/>
      <c r="F144" s="155"/>
      <c r="G144" s="132"/>
      <c r="H144" s="132"/>
      <c r="I144" s="123">
        <f t="shared" si="2"/>
        <v>0</v>
      </c>
    </row>
    <row r="145" spans="1:9" ht="33.75" customHeight="1" x14ac:dyDescent="0.3">
      <c r="A145" s="51" t="s">
        <v>213</v>
      </c>
      <c r="B145" s="153"/>
      <c r="C145" s="154"/>
      <c r="D145" s="133"/>
      <c r="E145" s="155"/>
      <c r="F145" s="155"/>
      <c r="G145" s="132"/>
      <c r="H145" s="132"/>
      <c r="I145" s="123">
        <f t="shared" si="2"/>
        <v>0</v>
      </c>
    </row>
    <row r="146" spans="1:9" ht="32.25" customHeight="1" x14ac:dyDescent="0.3">
      <c r="A146" s="51" t="s">
        <v>214</v>
      </c>
      <c r="B146" s="153"/>
      <c r="C146" s="154"/>
      <c r="D146" s="133"/>
      <c r="E146" s="155"/>
      <c r="F146" s="155"/>
      <c r="G146" s="132"/>
      <c r="H146" s="132"/>
      <c r="I146" s="123">
        <f t="shared" si="2"/>
        <v>0</v>
      </c>
    </row>
    <row r="147" spans="1:9" ht="33" customHeight="1" x14ac:dyDescent="0.3">
      <c r="A147" s="51" t="s">
        <v>215</v>
      </c>
      <c r="B147" s="153"/>
      <c r="C147" s="154"/>
      <c r="D147" s="133"/>
      <c r="E147" s="155"/>
      <c r="F147" s="155"/>
      <c r="G147" s="132"/>
      <c r="H147" s="132"/>
      <c r="I147" s="123">
        <f t="shared" si="2"/>
        <v>0</v>
      </c>
    </row>
    <row r="148" spans="1:9" ht="36.75" customHeight="1" x14ac:dyDescent="0.3">
      <c r="A148" s="51" t="s">
        <v>216</v>
      </c>
      <c r="B148" s="153"/>
      <c r="C148" s="154"/>
      <c r="D148" s="133"/>
      <c r="E148" s="155"/>
      <c r="F148" s="155"/>
      <c r="G148" s="132"/>
      <c r="H148" s="132"/>
      <c r="I148" s="123">
        <f t="shared" si="2"/>
        <v>0</v>
      </c>
    </row>
    <row r="150" spans="1:9" x14ac:dyDescent="0.3">
      <c r="E150" s="121" t="s">
        <v>253</v>
      </c>
    </row>
    <row r="152" spans="1:9" ht="18.75" x14ac:dyDescent="0.3">
      <c r="A152" s="170" t="s">
        <v>140</v>
      </c>
      <c r="B152" s="170"/>
      <c r="C152" s="170"/>
      <c r="D152" s="170"/>
      <c r="E152" s="170"/>
      <c r="F152" s="170"/>
      <c r="G152" s="170"/>
      <c r="H152" s="170"/>
      <c r="I152" s="170"/>
    </row>
    <row r="154" spans="1:9" ht="16.5" customHeight="1" x14ac:dyDescent="0.3">
      <c r="B154" s="164"/>
      <c r="C154" s="164"/>
      <c r="D154" s="164"/>
      <c r="E154" s="164"/>
      <c r="F154" s="164"/>
      <c r="G154" s="164"/>
      <c r="H154" s="164"/>
      <c r="I154" s="164"/>
    </row>
    <row r="155" spans="1:9" ht="16.5" customHeight="1" x14ac:dyDescent="0.3">
      <c r="B155" s="164"/>
      <c r="C155" s="164"/>
      <c r="D155" s="164"/>
      <c r="E155" s="164"/>
      <c r="F155" s="164"/>
      <c r="G155" s="164"/>
      <c r="H155" s="164"/>
      <c r="I155" s="164"/>
    </row>
    <row r="156" spans="1:9" ht="16.5" customHeight="1" x14ac:dyDescent="0.3">
      <c r="B156" s="164"/>
      <c r="C156" s="164"/>
      <c r="D156" s="164"/>
      <c r="E156" s="164"/>
      <c r="F156" s="164"/>
      <c r="G156" s="164"/>
      <c r="H156" s="164"/>
      <c r="I156" s="164"/>
    </row>
    <row r="157" spans="1:9" ht="16.5" customHeight="1" x14ac:dyDescent="0.3">
      <c r="B157" s="164"/>
      <c r="C157" s="164"/>
      <c r="D157" s="164"/>
      <c r="E157" s="164"/>
      <c r="F157" s="164"/>
      <c r="G157" s="164"/>
      <c r="H157" s="164"/>
      <c r="I157" s="164"/>
    </row>
    <row r="158" spans="1:9" ht="16.5" customHeight="1" x14ac:dyDescent="0.3">
      <c r="B158" s="164"/>
      <c r="C158" s="164"/>
      <c r="D158" s="164"/>
      <c r="E158" s="164"/>
      <c r="F158" s="164"/>
      <c r="G158" s="164"/>
      <c r="H158" s="164"/>
      <c r="I158" s="164"/>
    </row>
    <row r="159" spans="1:9" ht="16.5" customHeight="1" x14ac:dyDescent="0.3">
      <c r="B159" s="164"/>
      <c r="C159" s="164"/>
      <c r="D159" s="164"/>
      <c r="E159" s="164"/>
      <c r="F159" s="164"/>
      <c r="G159" s="164"/>
      <c r="H159" s="164"/>
      <c r="I159" s="164"/>
    </row>
    <row r="160" spans="1:9" ht="16.5" customHeight="1" x14ac:dyDescent="0.3">
      <c r="B160" s="164"/>
      <c r="C160" s="164"/>
      <c r="D160" s="164"/>
      <c r="E160" s="164"/>
      <c r="F160" s="164"/>
      <c r="G160" s="164"/>
      <c r="H160" s="164"/>
      <c r="I160" s="164"/>
    </row>
    <row r="161" spans="1:9" ht="16.5" customHeight="1" x14ac:dyDescent="0.3">
      <c r="B161" s="164"/>
      <c r="C161" s="164"/>
      <c r="D161" s="164"/>
      <c r="E161" s="164"/>
      <c r="F161" s="164"/>
      <c r="G161" s="164"/>
      <c r="H161" s="164"/>
      <c r="I161" s="164"/>
    </row>
    <row r="162" spans="1:9" ht="39.75" customHeight="1" x14ac:dyDescent="0.3">
      <c r="B162" s="164"/>
      <c r="C162" s="164"/>
      <c r="D162" s="164"/>
      <c r="E162" s="164"/>
      <c r="F162" s="164"/>
      <c r="G162" s="164"/>
      <c r="H162" s="164"/>
      <c r="I162" s="164"/>
    </row>
    <row r="163" spans="1:9" ht="171.75" customHeight="1" x14ac:dyDescent="0.3">
      <c r="B163" s="164"/>
      <c r="C163" s="164"/>
      <c r="D163" s="164"/>
      <c r="E163" s="164"/>
      <c r="F163" s="164"/>
      <c r="G163" s="164"/>
      <c r="H163" s="164"/>
      <c r="I163" s="164"/>
    </row>
    <row r="164" spans="1:9" ht="18" x14ac:dyDescent="0.35">
      <c r="B164" s="52"/>
      <c r="C164" s="52"/>
      <c r="D164" s="52"/>
      <c r="E164" s="52"/>
      <c r="F164" s="52"/>
      <c r="G164" s="52"/>
      <c r="H164" s="52"/>
    </row>
    <row r="165" spans="1:9" ht="18" x14ac:dyDescent="0.35">
      <c r="B165" s="98" t="s">
        <v>141</v>
      </c>
      <c r="C165" s="51" t="str">
        <f>LEN(B154)&amp;" out of 500 characters used"</f>
        <v>0 out of 500 characters used</v>
      </c>
      <c r="F165" s="52"/>
      <c r="G165" s="52"/>
      <c r="H165" s="52"/>
    </row>
    <row r="166" spans="1:9" ht="18" x14ac:dyDescent="0.35">
      <c r="B166" s="127" t="s">
        <v>142</v>
      </c>
      <c r="C166" s="51" t="str">
        <f>LEN(B154)&amp;" out of 1500 characters used"</f>
        <v>0 out of 1500 characters used</v>
      </c>
      <c r="F166" s="52"/>
      <c r="G166" s="52"/>
      <c r="H166" s="52"/>
    </row>
    <row r="169" spans="1:9" x14ac:dyDescent="0.3">
      <c r="E169" s="121" t="s">
        <v>253</v>
      </c>
    </row>
    <row r="175" spans="1:9" ht="22.5" customHeight="1" x14ac:dyDescent="0.3">
      <c r="A175" s="150" t="s">
        <v>163</v>
      </c>
      <c r="B175" s="150"/>
      <c r="C175" s="150"/>
      <c r="D175" s="150"/>
      <c r="E175" s="150"/>
      <c r="F175" s="150"/>
      <c r="G175" s="150"/>
      <c r="H175" s="150"/>
      <c r="I175" s="150"/>
    </row>
    <row r="177" spans="1:9" ht="18" x14ac:dyDescent="0.35">
      <c r="B177" s="128" t="s">
        <v>164</v>
      </c>
      <c r="C177" s="52"/>
      <c r="D177" s="52"/>
      <c r="E177" s="52"/>
      <c r="F177" s="52"/>
      <c r="G177" s="52"/>
      <c r="H177" s="52"/>
    </row>
    <row r="178" spans="1:9" ht="41.25" customHeight="1" x14ac:dyDescent="0.3">
      <c r="B178" s="145" t="s">
        <v>165</v>
      </c>
      <c r="C178" s="145"/>
      <c r="D178" s="145"/>
      <c r="E178" s="145"/>
      <c r="F178" s="145"/>
      <c r="G178" s="145"/>
      <c r="H178" s="145"/>
      <c r="I178" s="145"/>
    </row>
    <row r="179" spans="1:9" ht="18" x14ac:dyDescent="0.35">
      <c r="B179" s="52"/>
      <c r="C179" s="52"/>
      <c r="D179" s="52"/>
      <c r="E179" s="52"/>
      <c r="F179" s="52"/>
      <c r="G179" s="52"/>
      <c r="H179" s="52"/>
    </row>
    <row r="180" spans="1:9" ht="18" x14ac:dyDescent="0.35">
      <c r="B180" s="128" t="s">
        <v>166</v>
      </c>
      <c r="C180" s="52"/>
      <c r="D180" s="52"/>
      <c r="E180" s="52"/>
      <c r="F180" s="52"/>
      <c r="G180" s="52"/>
      <c r="H180" s="52"/>
    </row>
    <row r="181" spans="1:9" ht="48.75" customHeight="1" x14ac:dyDescent="0.3">
      <c r="B181" s="145" t="s">
        <v>167</v>
      </c>
      <c r="C181" s="145"/>
      <c r="D181" s="145"/>
      <c r="E181" s="145"/>
      <c r="F181" s="145"/>
      <c r="G181" s="145"/>
      <c r="H181" s="145"/>
      <c r="I181" s="145"/>
    </row>
    <row r="182" spans="1:9" ht="18" x14ac:dyDescent="0.35">
      <c r="B182" s="52"/>
      <c r="C182" s="52"/>
      <c r="D182" s="52"/>
      <c r="E182" s="52"/>
      <c r="F182" s="52"/>
      <c r="G182" s="52"/>
      <c r="H182" s="52"/>
    </row>
    <row r="183" spans="1:9" ht="18" x14ac:dyDescent="0.35">
      <c r="B183" s="128" t="s">
        <v>168</v>
      </c>
      <c r="C183" s="52"/>
      <c r="D183" s="52"/>
      <c r="E183" s="52"/>
      <c r="F183" s="52"/>
      <c r="G183" s="52"/>
      <c r="H183" s="52"/>
    </row>
    <row r="184" spans="1:9" ht="47.25" customHeight="1" x14ac:dyDescent="0.3">
      <c r="B184" s="145" t="s">
        <v>169</v>
      </c>
      <c r="C184" s="145"/>
      <c r="D184" s="145"/>
      <c r="E184" s="145"/>
      <c r="F184" s="145"/>
      <c r="G184" s="145"/>
      <c r="H184" s="145"/>
      <c r="I184" s="145"/>
    </row>
    <row r="188" spans="1:9" x14ac:dyDescent="0.3">
      <c r="E188" s="121" t="s">
        <v>253</v>
      </c>
    </row>
    <row r="192" spans="1:9" ht="18.75" x14ac:dyDescent="0.3">
      <c r="A192" s="150" t="s">
        <v>184</v>
      </c>
      <c r="B192" s="150"/>
      <c r="C192" s="150"/>
      <c r="D192" s="150"/>
      <c r="E192" s="150"/>
      <c r="F192" s="150"/>
      <c r="G192" s="150"/>
      <c r="H192" s="150"/>
      <c r="I192" s="150"/>
    </row>
    <row r="193" spans="1:9" ht="18" x14ac:dyDescent="0.35">
      <c r="B193" s="52" t="s">
        <v>185</v>
      </c>
    </row>
    <row r="195" spans="1:9" ht="18" x14ac:dyDescent="0.3">
      <c r="B195" s="152" t="s">
        <v>187</v>
      </c>
      <c r="C195" s="152"/>
      <c r="D195" s="152"/>
      <c r="E195" s="152"/>
      <c r="F195" s="129" t="s">
        <v>186</v>
      </c>
    </row>
    <row r="196" spans="1:9" ht="65.25" customHeight="1" x14ac:dyDescent="0.3">
      <c r="B196" s="151" t="s">
        <v>188</v>
      </c>
      <c r="C196" s="151"/>
      <c r="D196" s="151"/>
      <c r="E196" s="151"/>
      <c r="F196" s="131">
        <v>0.5</v>
      </c>
    </row>
    <row r="197" spans="1:9" ht="73.5" customHeight="1" x14ac:dyDescent="0.3">
      <c r="B197" s="151" t="s">
        <v>189</v>
      </c>
      <c r="C197" s="151"/>
      <c r="D197" s="151"/>
      <c r="E197" s="151"/>
      <c r="F197" s="131">
        <v>0.4</v>
      </c>
    </row>
    <row r="198" spans="1:9" ht="67.5" customHeight="1" x14ac:dyDescent="0.3">
      <c r="B198" s="151" t="s">
        <v>190</v>
      </c>
      <c r="C198" s="151"/>
      <c r="D198" s="151"/>
      <c r="E198" s="151"/>
      <c r="F198" s="131">
        <v>0.1</v>
      </c>
    </row>
    <row r="199" spans="1:9" ht="66" customHeight="1" x14ac:dyDescent="0.3">
      <c r="B199" s="151"/>
      <c r="C199" s="151"/>
      <c r="D199" s="151"/>
      <c r="E199" s="151"/>
      <c r="F199" s="132"/>
    </row>
    <row r="201" spans="1:9" x14ac:dyDescent="0.3">
      <c r="E201" s="121" t="s">
        <v>253</v>
      </c>
    </row>
    <row r="204" spans="1:9" ht="18.75" x14ac:dyDescent="0.3">
      <c r="A204" s="169" t="s">
        <v>191</v>
      </c>
      <c r="B204" s="169"/>
      <c r="C204" s="169"/>
      <c r="D204" s="169"/>
      <c r="E204" s="169"/>
      <c r="F204" s="169"/>
      <c r="G204" s="169"/>
      <c r="H204" s="169"/>
      <c r="I204" s="169"/>
    </row>
    <row r="205" spans="1:9" ht="18" x14ac:dyDescent="0.35">
      <c r="B205" s="52" t="s">
        <v>192</v>
      </c>
    </row>
    <row r="207" spans="1:9" ht="22.5" customHeight="1" x14ac:dyDescent="0.35">
      <c r="B207" s="52" t="s">
        <v>193</v>
      </c>
      <c r="F207" s="130">
        <v>0.1</v>
      </c>
    </row>
    <row r="208" spans="1:9" ht="21.75" customHeight="1" x14ac:dyDescent="0.35">
      <c r="B208" s="52" t="s">
        <v>194</v>
      </c>
      <c r="F208" s="130">
        <v>0.1</v>
      </c>
    </row>
    <row r="209" spans="2:6" ht="23.25" customHeight="1" x14ac:dyDescent="0.35">
      <c r="B209" s="52" t="s">
        <v>195</v>
      </c>
      <c r="F209" s="130">
        <v>0.1</v>
      </c>
    </row>
    <row r="212" spans="2:6" x14ac:dyDescent="0.3">
      <c r="E212" s="121" t="s">
        <v>253</v>
      </c>
    </row>
  </sheetData>
  <sheetProtection algorithmName="SHA-512" hashValue="JEHB2m0LncE45BmSA7EzGJUZZRKooVYZcaB2IfbpEJOnpNLSi6rjiP3BOt+6oGp1oOZOnSQbOdn7zematOaa0A==" saltValue="f77DaD5vZfNSmXQ/9oieRQ==" spinCount="100000" sheet="1" objects="1" scenarios="1"/>
  <mergeCells count="78">
    <mergeCell ref="A204:I204"/>
    <mergeCell ref="A72:J72"/>
    <mergeCell ref="B125:D125"/>
    <mergeCell ref="E125:F125"/>
    <mergeCell ref="B126:D126"/>
    <mergeCell ref="E126:F126"/>
    <mergeCell ref="A113:I113"/>
    <mergeCell ref="A114:I114"/>
    <mergeCell ref="B116:D116"/>
    <mergeCell ref="E116:F116"/>
    <mergeCell ref="B122:D122"/>
    <mergeCell ref="B123:D123"/>
    <mergeCell ref="E122:F122"/>
    <mergeCell ref="E123:F123"/>
    <mergeCell ref="A101:J101"/>
    <mergeCell ref="A152:I152"/>
    <mergeCell ref="B117:D117"/>
    <mergeCell ref="B118:D118"/>
    <mergeCell ref="B119:D119"/>
    <mergeCell ref="B120:D120"/>
    <mergeCell ref="B121:D121"/>
    <mergeCell ref="E124:F124"/>
    <mergeCell ref="E143:F143"/>
    <mergeCell ref="A175:I175"/>
    <mergeCell ref="B178:I178"/>
    <mergeCell ref="B181:I181"/>
    <mergeCell ref="E139:F139"/>
    <mergeCell ref="E140:F140"/>
    <mergeCell ref="E141:F141"/>
    <mergeCell ref="E142:F142"/>
    <mergeCell ref="A135:I135"/>
    <mergeCell ref="A136:I136"/>
    <mergeCell ref="E138:F138"/>
    <mergeCell ref="B138:C138"/>
    <mergeCell ref="B184:I184"/>
    <mergeCell ref="B154:I163"/>
    <mergeCell ref="E144:F144"/>
    <mergeCell ref="E145:F145"/>
    <mergeCell ref="B144:C144"/>
    <mergeCell ref="B145:C145"/>
    <mergeCell ref="E146:F146"/>
    <mergeCell ref="E147:F147"/>
    <mergeCell ref="E148:F148"/>
    <mergeCell ref="B146:C146"/>
    <mergeCell ref="B147:C147"/>
    <mergeCell ref="B148:C148"/>
    <mergeCell ref="E119:F119"/>
    <mergeCell ref="E120:F120"/>
    <mergeCell ref="E121:F121"/>
    <mergeCell ref="A2:I2"/>
    <mergeCell ref="A3:I3"/>
    <mergeCell ref="A33:J33"/>
    <mergeCell ref="A46:J46"/>
    <mergeCell ref="A60:J60"/>
    <mergeCell ref="D8:E8"/>
    <mergeCell ref="G8:H8"/>
    <mergeCell ref="D11:E11"/>
    <mergeCell ref="G11:H11"/>
    <mergeCell ref="D14:E14"/>
    <mergeCell ref="G14:H14"/>
    <mergeCell ref="D17:E17"/>
    <mergeCell ref="G17:H17"/>
    <mergeCell ref="A84:J84"/>
    <mergeCell ref="A100:J100"/>
    <mergeCell ref="B199:E199"/>
    <mergeCell ref="A192:I192"/>
    <mergeCell ref="B195:E195"/>
    <mergeCell ref="B196:E196"/>
    <mergeCell ref="B197:E197"/>
    <mergeCell ref="B198:E198"/>
    <mergeCell ref="B139:C139"/>
    <mergeCell ref="B140:C140"/>
    <mergeCell ref="B141:C141"/>
    <mergeCell ref="B142:C142"/>
    <mergeCell ref="B143:C143"/>
    <mergeCell ref="B124:D124"/>
    <mergeCell ref="E117:F117"/>
    <mergeCell ref="E118:F118"/>
  </mergeCells>
  <dataValidations count="1">
    <dataValidation type="list" allowBlank="1" showInputMessage="1" showErrorMessage="1" sqref="D5" xr:uid="{23B05B68-80DB-43A7-B607-B1E3E4C3B4A2}">
      <formula1>$P$4:$P$8</formula1>
    </dataValidation>
  </dataValidations>
  <hyperlinks>
    <hyperlink ref="B8" location="'Optional Details'!C37" display="Projected Sales" xr:uid="{AC5489C2-03AB-4DFD-8AC7-039B4FEFC781}"/>
    <hyperlink ref="G8:H8" location="'Optional Details'!C64" display="Drawings/ Dividend" xr:uid="{41B5178B-AEEA-4AC3-A283-EF598840371C}"/>
    <hyperlink ref="B11" location="'Optional Details'!C76" display="Owner's Capital" xr:uid="{D334F108-3E20-4C9D-9C53-7D21A8673134}"/>
    <hyperlink ref="D11:E11" location="'Optional Details'!C92" display="Debtors &amp; Creditors" xr:uid="{8F74C510-785A-441B-8B54-7A97B94410A8}"/>
    <hyperlink ref="G11:H11" location="'Optional Details'!C105" display="Increase in Fixed Assets" xr:uid="{A0C773EF-D888-4270-879F-2D86B5C38B7E}"/>
    <hyperlink ref="B14" location="'Optional Details'!B117" display="Asset Purchase Details " xr:uid="{8CDA10EE-22B1-4419-8DB9-09FB99B453E2}"/>
    <hyperlink ref="D14:E14" location="'Optional Details'!B139" display="Stock/ Inventory Details " xr:uid="{36AF22F5-8DB8-42ED-9210-56BBC43990C6}"/>
    <hyperlink ref="F42" location="'Optional Details'!A2" display="Back" xr:uid="{FC213F4A-76D5-4B8E-B3E0-AD106D1FE4E9}"/>
    <hyperlink ref="F57" location="'Optional Details'!A2" display="Back" xr:uid="{0C568B87-BC9D-43D5-9065-95F919D2A97F}"/>
    <hyperlink ref="F69" location="'Optional Details'!A2" display="Back" xr:uid="{227DFB42-A810-485B-9329-865636A5B099}"/>
    <hyperlink ref="C79" location="'Optional Details'!A2" display="Back" xr:uid="{FB7D1AC9-BAB9-4AA5-AA3E-2C252C4D3AA7}"/>
    <hyperlink ref="F96" location="'Optional Details'!A2" display="Back" xr:uid="{0384F8E5-31E6-420F-B07A-B83FBD983E49}"/>
    <hyperlink ref="F109" location="'Optional Details'!A2" display="Back" xr:uid="{DD30DC55-B4E3-4E6F-97F5-010C893E29BF}"/>
    <hyperlink ref="E129" location="'Optional Details'!A2" display="Back" xr:uid="{FE8D9D78-E836-4786-90BA-BA1E6343B3C6}"/>
    <hyperlink ref="E150" location="'Optional Details'!A2" display="Back" xr:uid="{B8BC4721-ECA1-4A8C-AE43-FDBCD902D261}"/>
    <hyperlink ref="G14:H14" location="'Optional Details'!B154" display="Note on Business" xr:uid="{5CC932B7-0464-43DB-AB09-6F71CE12005F}"/>
    <hyperlink ref="E169" location="'Optional Details'!A2" display="Back" xr:uid="{7E19858B-4ECF-463E-BD05-005F7ED08013}"/>
    <hyperlink ref="B17" location="'Optional Details'!B178" display="Your Mission, Vision &amp; Values" xr:uid="{1C125EA8-CE7F-42C9-AF3B-95A4048AE167}"/>
    <hyperlink ref="E188" location="'Optional Details'!A2" display="Back" xr:uid="{D728AC83-2532-4BF4-8294-92BBE5079A51}"/>
    <hyperlink ref="D17:E17" location="'Optional Details'!B196" display="Target Market Note" xr:uid="{64FAAE7A-30BC-4044-B892-6340BD72F407}"/>
    <hyperlink ref="E201" location="'Optional Details'!A2" display="Back" xr:uid="{5CBAE5AE-E019-4C2C-9259-45DAB74DCB8F}"/>
    <hyperlink ref="G17:H17" location="'Optional Details'!F207" display="Sensitivity Analysis " xr:uid="{99D3E821-D65E-496A-A24B-80B5ED34705B}"/>
    <hyperlink ref="D8:E8" location="'Optional Details'!C52" display="Stock / Inventory " xr:uid="{AE8CA523-A34F-4C16-AED6-CC06EB4A0129}"/>
    <hyperlink ref="E212" location="'Optional Details'!A2" display="Back" xr:uid="{B7FCACBB-8F79-4ECB-9494-600E83CADA4B}"/>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90515-5D6F-4B55-93EC-37BD29011BA4}">
  <dimension ref="B3:F13"/>
  <sheetViews>
    <sheetView showGridLines="0" workbookViewId="0">
      <selection activeCell="G20" sqref="G20"/>
    </sheetView>
  </sheetViews>
  <sheetFormatPr defaultRowHeight="16.5" x14ac:dyDescent="0.3"/>
  <cols>
    <col min="1" max="1" width="9.140625" style="8"/>
    <col min="2" max="2" width="3.85546875" style="32" customWidth="1"/>
    <col min="3" max="3" width="39.85546875" style="8" customWidth="1"/>
    <col min="4" max="4" width="25.5703125" style="8" customWidth="1"/>
    <col min="5" max="5" width="22.42578125" style="8" customWidth="1"/>
    <col min="6" max="6" width="2.85546875" style="8" customWidth="1"/>
    <col min="7" max="16384" width="9.140625" style="8"/>
  </cols>
  <sheetData>
    <row r="3" spans="2:6" ht="23.25" x14ac:dyDescent="0.35">
      <c r="B3" s="171" t="s">
        <v>226</v>
      </c>
      <c r="C3" s="171"/>
      <c r="D3" s="171"/>
      <c r="E3" s="171"/>
      <c r="F3" s="171"/>
    </row>
    <row r="4" spans="2:6" ht="21" x14ac:dyDescent="0.35">
      <c r="B4" s="172" t="s">
        <v>227</v>
      </c>
      <c r="C4" s="172"/>
      <c r="D4" s="172"/>
      <c r="E4" s="172"/>
      <c r="F4" s="172"/>
    </row>
    <row r="6" spans="2:6" ht="23.25" x14ac:dyDescent="0.35">
      <c r="B6" s="173" t="s">
        <v>231</v>
      </c>
      <c r="C6" s="173"/>
      <c r="D6" s="173"/>
      <c r="E6" s="173"/>
      <c r="F6" s="173"/>
    </row>
    <row r="7" spans="2:6" x14ac:dyDescent="0.3">
      <c r="B7" s="28"/>
      <c r="C7" s="19"/>
      <c r="D7" s="19"/>
      <c r="E7" s="19"/>
      <c r="F7" s="19"/>
    </row>
    <row r="8" spans="2:6" s="21" customFormat="1" ht="22.5" customHeight="1" x14ac:dyDescent="0.25">
      <c r="B8" s="29"/>
      <c r="C8" s="25" t="s">
        <v>228</v>
      </c>
      <c r="D8" s="25" t="s">
        <v>230</v>
      </c>
      <c r="E8" s="25" t="s">
        <v>229</v>
      </c>
      <c r="F8" s="20"/>
    </row>
    <row r="9" spans="2:6" ht="25.5" customHeight="1" x14ac:dyDescent="0.3">
      <c r="B9" s="30">
        <v>1</v>
      </c>
      <c r="C9" s="26" t="s">
        <v>232</v>
      </c>
      <c r="D9" s="26" t="s">
        <v>233</v>
      </c>
      <c r="E9" s="26" t="s">
        <v>234</v>
      </c>
      <c r="F9" s="22"/>
    </row>
    <row r="10" spans="2:6" s="24" customFormat="1" ht="54" x14ac:dyDescent="0.25">
      <c r="B10" s="31">
        <v>2</v>
      </c>
      <c r="C10" s="27" t="s">
        <v>235</v>
      </c>
      <c r="D10" s="27" t="s">
        <v>243</v>
      </c>
      <c r="E10" s="27" t="s">
        <v>236</v>
      </c>
      <c r="F10" s="23"/>
    </row>
    <row r="11" spans="2:6" ht="20.25" customHeight="1" x14ac:dyDescent="0.3">
      <c r="B11" s="30">
        <v>3</v>
      </c>
      <c r="C11" s="26" t="s">
        <v>237</v>
      </c>
      <c r="D11" s="26" t="s">
        <v>239</v>
      </c>
      <c r="E11" s="26" t="s">
        <v>238</v>
      </c>
    </row>
    <row r="12" spans="2:6" ht="22.5" customHeight="1" x14ac:dyDescent="0.3">
      <c r="B12" s="30">
        <v>4</v>
      </c>
      <c r="C12" s="26" t="s">
        <v>240</v>
      </c>
      <c r="D12" s="26" t="s">
        <v>241</v>
      </c>
      <c r="E12" s="26" t="s">
        <v>242</v>
      </c>
      <c r="F12" s="22"/>
    </row>
    <row r="13" spans="2:6" ht="40.5" customHeight="1" x14ac:dyDescent="0.3">
      <c r="B13" s="30">
        <v>5</v>
      </c>
      <c r="C13" s="33" t="s">
        <v>255</v>
      </c>
      <c r="D13" s="26" t="s">
        <v>256</v>
      </c>
      <c r="E13" s="26" t="s">
        <v>257</v>
      </c>
      <c r="F13" s="22"/>
    </row>
  </sheetData>
  <sheetProtection algorithmName="SHA-512" hashValue="wWyeQ8ntkkZQ8JcM+ajexU2Vzuut6JA9MrnEyKyUpY+S6z5v6Y86a1hKUnh8tYJ+vazLyCUiAz+RvUBh/r9dyQ==" saltValue="Gr76zW4tIV5c/U0SoSryow==" spinCount="100000" sheet="1" objects="1" scenarios="1"/>
  <mergeCells count="3">
    <mergeCell ref="B3:F3"/>
    <mergeCell ref="B4:F4"/>
    <mergeCell ref="B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Business &amp; Loan</vt:lpstr>
      <vt:lpstr>Owner Info</vt:lpstr>
      <vt:lpstr>PnL</vt:lpstr>
      <vt:lpstr>Liabilities</vt:lpstr>
      <vt:lpstr>Assets</vt:lpstr>
      <vt:lpstr>Opening Stock</vt:lpstr>
      <vt:lpstr>Optional Details</vt:lpstr>
      <vt:lpstr>Compare plans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2023-08-06T07:21:35Z</dcterms:modified>
</cp:coreProperties>
</file>